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EstaPastaDeTrabalho" defaultThemeVersion="166925"/>
  <mc:AlternateContent xmlns:mc="http://schemas.openxmlformats.org/markup-compatibility/2006">
    <mc:Choice Requires="x15">
      <x15ac:absPath xmlns:x15ac="http://schemas.microsoft.com/office/spreadsheetml/2010/11/ac" url="R:\DOCUMENTOS COMPARTILHADOS\Dicom 2021\PREGÃO ELETRÔNICO\Brigada de Incêndio\Edital e Anexos\"/>
    </mc:Choice>
  </mc:AlternateContent>
  <bookViews>
    <workbookView xWindow="0" yWindow="0" windowWidth="19200" windowHeight="6950" tabRatio="892" activeTab="1"/>
  </bookViews>
  <sheets>
    <sheet name="PROPOSTA" sheetId="1" r:id="rId1"/>
    <sheet name="Bombeiro Civil - Basico Diurno" sheetId="2" r:id="rId2"/>
    <sheet name="Bombeiro Civil - Basico Noturno" sheetId="8" r:id="rId3"/>
    <sheet name="Bombeiro Civil - Chefe" sheetId="9" r:id="rId4"/>
    <sheet name="UNIFORMES" sheetId="7" r:id="rId5"/>
    <sheet name="MATERIAIS" sheetId="6" r:id="rId6"/>
    <sheet name="RESUMO" sheetId="5" r:id="rId7"/>
  </sheets>
  <definedNames>
    <definedName name="_xlnm.Print_Area" localSheetId="5">MATERIAIS!$A$1:$F$155</definedName>
    <definedName name="_xlnm.Print_Area" localSheetId="0">PROPOSTA!$A$1:$J$38</definedName>
    <definedName name="_xlnm.Print_Area" localSheetId="6">RESUMO!$A$1:$M$22</definedName>
  </definedNames>
  <calcPr calcId="171027"/>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1" l="1"/>
  <c r="F118" i="9" l="1"/>
  <c r="F114" i="9" s="1"/>
  <c r="F115" i="9"/>
  <c r="F115" i="8"/>
  <c r="F114" i="2"/>
  <c r="F70" i="2" l="1"/>
  <c r="I15" i="1"/>
  <c r="I16" i="1"/>
  <c r="H15" i="1"/>
  <c r="H16" i="1"/>
  <c r="H14" i="1"/>
  <c r="I14" i="1" s="1"/>
  <c r="E35" i="6" l="1"/>
  <c r="E5" i="6"/>
  <c r="G58" i="9"/>
  <c r="G64" i="9" s="1"/>
  <c r="G23" i="9"/>
  <c r="G24" i="9" s="1"/>
  <c r="G107" i="8"/>
  <c r="G130" i="8" s="1"/>
  <c r="G58" i="8"/>
  <c r="G64" i="8" s="1"/>
  <c r="G23" i="8"/>
  <c r="G127" i="2"/>
  <c r="G107" i="2"/>
  <c r="G130" i="2" s="1"/>
  <c r="G58" i="2"/>
  <c r="G64" i="2" s="1"/>
  <c r="G23" i="2"/>
  <c r="G24" i="2" s="1"/>
  <c r="G29" i="2" l="1"/>
  <c r="G107" i="9"/>
  <c r="G130" i="9" s="1"/>
  <c r="F91" i="9"/>
  <c r="F86" i="9"/>
  <c r="F74" i="9"/>
  <c r="F70" i="9"/>
  <c r="F48" i="9"/>
  <c r="F73" i="9" s="1"/>
  <c r="F36" i="9"/>
  <c r="G29" i="9"/>
  <c r="F118" i="8"/>
  <c r="F114" i="8" s="1"/>
  <c r="F91" i="8"/>
  <c r="F86" i="8"/>
  <c r="F74" i="8"/>
  <c r="F70" i="8"/>
  <c r="F48" i="8"/>
  <c r="F73" i="8" s="1"/>
  <c r="F36" i="8"/>
  <c r="G24" i="8"/>
  <c r="G29" i="8" s="1"/>
  <c r="F118" i="2"/>
  <c r="F115" i="2"/>
  <c r="F91" i="2"/>
  <c r="F86" i="2"/>
  <c r="F74" i="2"/>
  <c r="F48" i="2"/>
  <c r="F73" i="2" s="1"/>
  <c r="F36" i="2"/>
  <c r="E16" i="7"/>
  <c r="E17" i="7" s="1"/>
  <c r="J15" i="1"/>
  <c r="J16" i="1"/>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73" i="6"/>
  <c r="E72" i="6"/>
  <c r="E71" i="6"/>
  <c r="E70" i="6"/>
  <c r="E69" i="6"/>
  <c r="E68" i="6"/>
  <c r="E67" i="6"/>
  <c r="E66" i="6"/>
  <c r="E65" i="6"/>
  <c r="E64" i="6"/>
  <c r="E63" i="6"/>
  <c r="E62" i="6"/>
  <c r="E61" i="6"/>
  <c r="E60" i="6"/>
  <c r="E59" i="6"/>
  <c r="E58" i="6"/>
  <c r="E57" i="6"/>
  <c r="E56" i="6"/>
  <c r="E55" i="6"/>
  <c r="E46" i="6"/>
  <c r="E45" i="6"/>
  <c r="E44" i="6"/>
  <c r="E43" i="6"/>
  <c r="E42" i="6"/>
  <c r="E41" i="6"/>
  <c r="E40" i="6"/>
  <c r="E39" i="6"/>
  <c r="E38" i="6"/>
  <c r="E37" i="6"/>
  <c r="E36" i="6"/>
  <c r="E28" i="6"/>
  <c r="E27" i="6"/>
  <c r="E26" i="6"/>
  <c r="E25" i="6"/>
  <c r="E24" i="6"/>
  <c r="E23" i="6"/>
  <c r="E22" i="6"/>
  <c r="E21" i="6"/>
  <c r="E20" i="6"/>
  <c r="E19" i="6"/>
  <c r="E18" i="6"/>
  <c r="E17" i="6"/>
  <c r="E16" i="6"/>
  <c r="E15" i="6"/>
  <c r="E14" i="6"/>
  <c r="E13" i="6"/>
  <c r="E12" i="6"/>
  <c r="E11" i="6"/>
  <c r="E10" i="6"/>
  <c r="E9" i="6"/>
  <c r="E8" i="6"/>
  <c r="E7" i="6"/>
  <c r="E6" i="6"/>
  <c r="E47" i="6" l="1"/>
  <c r="E48" i="6" s="1"/>
  <c r="E74" i="6"/>
  <c r="E75" i="6" s="1"/>
  <c r="E76" i="6" s="1"/>
  <c r="E109" i="6"/>
  <c r="E110" i="6" s="1"/>
  <c r="E29" i="6"/>
  <c r="E30" i="6" s="1"/>
  <c r="E31" i="6" s="1"/>
  <c r="E111" i="6"/>
  <c r="G84" i="9"/>
  <c r="G73" i="9"/>
  <c r="G44" i="9"/>
  <c r="G34" i="9"/>
  <c r="G82" i="9"/>
  <c r="G42" i="9"/>
  <c r="G83" i="9"/>
  <c r="G72" i="9"/>
  <c r="G35" i="9"/>
  <c r="G90" i="9"/>
  <c r="G91" i="9" s="1"/>
  <c r="G85" i="9"/>
  <c r="G74" i="9"/>
  <c r="G80" i="9"/>
  <c r="G69" i="9"/>
  <c r="G75" i="9" s="1"/>
  <c r="G128" i="9" s="1"/>
  <c r="G81" i="9"/>
  <c r="G70" i="9"/>
  <c r="G47" i="9"/>
  <c r="G126" i="9"/>
  <c r="G71" i="9"/>
  <c r="G84" i="8"/>
  <c r="G73" i="8"/>
  <c r="G34" i="8"/>
  <c r="G36" i="8" s="1"/>
  <c r="G62" i="8" s="1"/>
  <c r="G46" i="8"/>
  <c r="G80" i="8"/>
  <c r="G70" i="8"/>
  <c r="G40" i="8"/>
  <c r="G126" i="8"/>
  <c r="G82" i="8"/>
  <c r="G35" i="8"/>
  <c r="G90" i="8"/>
  <c r="G85" i="8"/>
  <c r="G74" i="8"/>
  <c r="G69" i="8"/>
  <c r="G47" i="8"/>
  <c r="G81" i="8"/>
  <c r="G71" i="8"/>
  <c r="G83" i="8"/>
  <c r="G72" i="8"/>
  <c r="G44" i="8"/>
  <c r="I17" i="1"/>
  <c r="J17" i="1"/>
  <c r="G72" i="2"/>
  <c r="G85" i="2"/>
  <c r="G81" i="2"/>
  <c r="G69" i="2"/>
  <c r="G82" i="2"/>
  <c r="G74" i="2"/>
  <c r="G34" i="2"/>
  <c r="G83" i="2"/>
  <c r="G70" i="2"/>
  <c r="G80" i="2"/>
  <c r="G126" i="2"/>
  <c r="G90" i="2"/>
  <c r="G84" i="2"/>
  <c r="G71" i="2"/>
  <c r="G35" i="2"/>
  <c r="G73" i="2"/>
  <c r="I16" i="5"/>
  <c r="G36" i="9"/>
  <c r="G62" i="9" s="1"/>
  <c r="F75" i="9"/>
  <c r="G91" i="8"/>
  <c r="G96" i="8" s="1"/>
  <c r="F75" i="8"/>
  <c r="F75" i="2"/>
  <c r="E49" i="6" l="1"/>
  <c r="G96" i="9"/>
  <c r="G40" i="9"/>
  <c r="G41" i="9"/>
  <c r="G86" i="9"/>
  <c r="G95" i="9" s="1"/>
  <c r="G43" i="9"/>
  <c r="G46" i="9"/>
  <c r="G45" i="9"/>
  <c r="G86" i="8"/>
  <c r="G95" i="8" s="1"/>
  <c r="G97" i="8"/>
  <c r="G129" i="8" s="1"/>
  <c r="G75" i="8"/>
  <c r="G128" i="8" s="1"/>
  <c r="G43" i="8"/>
  <c r="G42" i="8"/>
  <c r="G45" i="8"/>
  <c r="G41" i="8"/>
  <c r="G36" i="2"/>
  <c r="G75" i="2"/>
  <c r="G128" i="2" s="1"/>
  <c r="G86" i="2"/>
  <c r="G95" i="2" s="1"/>
  <c r="I17" i="5"/>
  <c r="G91" i="2"/>
  <c r="G97" i="9" l="1"/>
  <c r="G129" i="9" s="1"/>
  <c r="G48" i="9"/>
  <c r="G63" i="9" s="1"/>
  <c r="G65" i="9" s="1"/>
  <c r="G127" i="9" s="1"/>
  <c r="G131" i="9" s="1"/>
  <c r="G48" i="8"/>
  <c r="G63" i="8" s="1"/>
  <c r="G65" i="8" s="1"/>
  <c r="G127" i="8" s="1"/>
  <c r="G131" i="8" s="1"/>
  <c r="G112" i="8" s="1"/>
  <c r="G41" i="2"/>
  <c r="G40" i="2"/>
  <c r="G62" i="2"/>
  <c r="G42" i="2"/>
  <c r="G43" i="2"/>
  <c r="G47" i="2"/>
  <c r="G45" i="2"/>
  <c r="G44" i="2"/>
  <c r="G46" i="2"/>
  <c r="G96" i="2"/>
  <c r="G97" i="2" s="1"/>
  <c r="G129" i="2" s="1"/>
  <c r="G131" i="2" s="1"/>
  <c r="G112" i="9" l="1"/>
  <c r="G113" i="8"/>
  <c r="G117" i="8" s="1"/>
  <c r="G112" i="2"/>
  <c r="G48" i="2"/>
  <c r="G63" i="2" s="1"/>
  <c r="G113" i="9" l="1"/>
  <c r="G116" i="9" s="1"/>
  <c r="G119" i="8"/>
  <c r="G116" i="8"/>
  <c r="G113" i="2"/>
  <c r="G116" i="2" s="1"/>
  <c r="G117" i="9" l="1"/>
  <c r="G119" i="9"/>
  <c r="G120" i="8"/>
  <c r="G132" i="8" s="1"/>
  <c r="G133" i="8" s="1"/>
  <c r="G119" i="2"/>
  <c r="G117" i="2"/>
  <c r="G120" i="9" l="1"/>
  <c r="G132" i="9" s="1"/>
  <c r="G133" i="9" s="1"/>
  <c r="G120" i="2"/>
  <c r="G132" i="2" s="1"/>
  <c r="G133" i="2" s="1"/>
</calcChain>
</file>

<file path=xl/sharedStrings.xml><?xml version="1.0" encoding="utf-8"?>
<sst xmlns="http://schemas.openxmlformats.org/spreadsheetml/2006/main" count="957" uniqueCount="354">
  <si>
    <t>DESCRIÇÃO/ESPECIFICAÇÃO DO POSTO</t>
  </si>
  <si>
    <t>TURNO</t>
  </si>
  <si>
    <t>QUANTIDADE</t>
  </si>
  <si>
    <t>CARGA HORÁRIA</t>
  </si>
  <si>
    <t>POSTOS</t>
  </si>
  <si>
    <t>PROFISSIONAIS</t>
  </si>
  <si>
    <t>01</t>
  </si>
  <si>
    <t>Bombeiro Civil (Brigadista)</t>
  </si>
  <si>
    <t>DIURNO</t>
  </si>
  <si>
    <t>12 (doze) horas, de segunda-feira a domingo, envolvendo 2 (dois) brigadistas em turnos de 12 x 36 horas ininterruptas.</t>
  </si>
  <si>
    <t>04</t>
  </si>
  <si>
    <t>08</t>
  </si>
  <si>
    <t>NOTURNO</t>
  </si>
  <si>
    <t>02</t>
  </si>
  <si>
    <t>Bombeiro Civil líder (Chefe de Brigada)</t>
  </si>
  <si>
    <t>PREGÃO ELETRÔNICO Nº ___/____- ______</t>
  </si>
  <si>
    <t>NOME DO PROPONENTE</t>
  </si>
  <si>
    <t>CNPJ:</t>
  </si>
  <si>
    <t xml:space="preserve">INSCRIÇÃO ESTADUAL: </t>
  </si>
  <si>
    <t>ENDEREÇO:</t>
  </si>
  <si>
    <t>TELEFONE/FAX:</t>
  </si>
  <si>
    <t>E-MAIL:</t>
  </si>
  <si>
    <t>OBJETO: Contratação de empresa especializada na prestação, de forma contínua, dos serviços de Brigada de Incêndio, para execução das atividades de prevenção e combate a princípio de incêndios, controle de pânico, abandono de edificação e primeiros socorros, por meio de Bombeiros Civis (Brigadistas), com o fornecimento de materiais necessários ao funcionamento da Brigada de Incêndio, para atender as necessidades do Bloco “B” da Esplanada dos Ministérios onde funcionam os Ministérios do Meio Ambiente- MMA e da Secretária de Cultura.</t>
  </si>
  <si>
    <t>Prazo de validade da Proposta: 60 (sessenta) dias, contados a partir da data da sessão pública do Pregão .</t>
  </si>
  <si>
    <t>A empresa, por intermédio de seu representante legal abaixo identificado, para todos os efeitos legais e administrativos, sob as penas da Lei, DECLARA:</t>
  </si>
  <si>
    <t>1 - Que se responsabiliza pelas transações efetuadas em seu nome, assumindo como firmes e verdadeiros suas propostas e lances, inclusive os atos praticados diretamente ou por seu representante, não cabendo ao Ministério do Meio Ambiente - MMA a responsabilidade por eventuais dandos decorrentes de uso indevido da senha, ainda  que por terceiros.</t>
  </si>
  <si>
    <t>2 - Que seu(s) sócio(s), dirigente(s), administradores (s), bem como as demais pessoas que compõem seu quadro técnico ou societário não é (são) servidore(s) do MMA e não possui (em) vínculo familiar (conjugê, companheiro ou parente em linha reta ou colateral, por consanguinidade ou afinidade, até o terceiro grau) com:</t>
  </si>
  <si>
    <t>Servidores detentores de cargo comissionado que atuem em área do MMA com gerenciamento sobre o contrato ou sobre o serviço objeto da presente licitação;</t>
  </si>
  <si>
    <t>Servidores detentores de cargo comissionado que atuem na área demandante da Licitação;</t>
  </si>
  <si>
    <t>Servidores detentores de cargo comissionado que atuem na área que realiza a licitação;</t>
  </si>
  <si>
    <t>3 - Que não tem e que não contratará prestadores para a execução de serviço objeto desta licitação com vinculo familiar (conjugê, companheiro(a) ou parente em linha reta ou colateral, por consanguinidade ou afinidade, até o terceiro grau) com servidores do MMA que exerça cargo em comissão ou função de confiança:</t>
  </si>
  <si>
    <t>em área do MMA com gerenciamento sobre o contrato ou sobre o serviço objeto da presente licitação e/ou contrato;</t>
  </si>
  <si>
    <t xml:space="preserve">na área demandante da licitação; </t>
  </si>
  <si>
    <t xml:space="preserve">na área que realiza licitação; </t>
  </si>
  <si>
    <t>Local e data</t>
  </si>
  <si>
    <t xml:space="preserve">Assinatura do Representante Legal da Empresa </t>
  </si>
  <si>
    <t>Nome/RG/CPF</t>
  </si>
  <si>
    <t>R$</t>
  </si>
  <si>
    <t xml:space="preserve">PRIMEIROS SOCORROS </t>
  </si>
  <si>
    <t>Quantidade Anual</t>
  </si>
  <si>
    <t>Unidade</t>
  </si>
  <si>
    <t xml:space="preserve"> MATERIAIS</t>
  </si>
  <si>
    <t>VALOR UNT.</t>
  </si>
  <si>
    <t>VALOR TOTAL</t>
  </si>
  <si>
    <t>Aparelho para medição de pressão arterial digital, com inflagem manual, indicação para pressão arterial e batimentos cardíacos, com bateria sobressalente.</t>
  </si>
  <si>
    <t>Ataduras de Crepon de 10cm.</t>
  </si>
  <si>
    <t>Ataduras de Crepon de 15cm.</t>
  </si>
  <si>
    <t>Ataduras de Crepon de 20cm.</t>
  </si>
  <si>
    <t>Litro</t>
  </si>
  <si>
    <t>Água oxigenada 10 volumes.</t>
  </si>
  <si>
    <t>Álcool etílico a 70% P/V, para superfícies fixas, anti sepsia da pele em procedimentos de médio e baixo risco, com validade de 24 meses.</t>
  </si>
  <si>
    <t>Pacote</t>
  </si>
  <si>
    <t>Algodão de bolinhas de 100 g</t>
  </si>
  <si>
    <t>Absorvente feminino c/ 8 unidades.</t>
  </si>
  <si>
    <t>Bandagens triangulares (142 cm x 100 cm x 100 cm).</t>
  </si>
  <si>
    <t>Bandagens triangulares em algodão cru P.</t>
  </si>
  <si>
    <t>Bandagens triangulares em algodão cru M.</t>
  </si>
  <si>
    <t>Bandagens triangulares em algodão cru G.</t>
  </si>
  <si>
    <t>Cadeira de rodas reforçada em duplo X com capacidade acima de 110Kg e com largura mínima de 80cm.</t>
  </si>
  <si>
    <t>Colar cervical, confeccionado em polipropileno, sem emendas, nem presença de metais condutivos, apresentando baixo peso e propriedade radioluminescentes, suporte adaptável a qualquer forma e tamanho de mandíbula, com aberturas laterais que permitem maior conforto e ventilação ao paciente. Grande.</t>
  </si>
  <si>
    <t>Colar cervical, confeccionado em polipropileno, sem emendas, nem presença de metais condutivos, apresentando baixo peso e propriedade radioluminescentes, suporte adaptável a qualquer forma e tamanho de mandíbula, com aberturas laterais que permitem maior conforto e ventilação ao paciente. Médio.</t>
  </si>
  <si>
    <t>Colar cervical, confeccionado em polipropileno, sem emendas, nem presença de metais condutivos, apresentando baixo peso e propriedade radioluminescentes, suporte adaptável a qualquer forma e tamanho de mandíbula, com aberturas laterais que permitem maior conforto e ventilação ao paciente. Pequeno.</t>
  </si>
  <si>
    <t>Caixa</t>
  </si>
  <si>
    <t>Curativo tipo Band Aid ou similar caixa com 40 unidades.</t>
  </si>
  <si>
    <t>Cobertor térmico aluminizado que reflete o calor do corpo e mantêm o paciente aquecido e seco durante as atividades de pronto atendimento em caso de acidentes. Tamanho: 2,10 m x 1,40 m.</t>
  </si>
  <si>
    <t>Unidades</t>
  </si>
  <si>
    <t>Compressas de gaze esterilizada, medindo 7,5 x 7,5cm, 13 fios, com 8 dobras, confeccionada com fios 100% algodão hidrófilo.</t>
  </si>
  <si>
    <t>Compressas de gaze esterilizada, medindo 10,0 x 15,0 cm, 13 fios, com 8 dobras, confeccionada com fios 100% algodão hidrófilo.</t>
  </si>
  <si>
    <t>Desfibrilador Externo Automático- DEA.</t>
  </si>
  <si>
    <t>Rolo</t>
  </si>
  <si>
    <t>Esparadrapo impermeável, confeccionado em tecido apropriado, cor branca, medindo 10,0cm x 4,5m, com flexibilidade suficiente para adaptar-se às dobras da pele sem que ocorra excessiva pressão ou fácil desprendimento, remoção sem deixar resíduos ou manchas na superfície, enrolado em carretel plástico.</t>
  </si>
  <si>
    <t>Luva em látex para procedimento tamanho M.</t>
  </si>
  <si>
    <t>Luva em látex para procedimento tamanho G.</t>
  </si>
  <si>
    <t>Maleta de Primeiros Socorros para transporte dos materiais, confeccionada em nylon resistente, estofada, nas cores padrão azul ou laranja.</t>
  </si>
  <si>
    <t>Máscara cirúrgica tripla descartável com elástico, EFB 95% eficiência de filtragem.</t>
  </si>
  <si>
    <t>Máscara Pocket para reanimação cardiopulmonar</t>
  </si>
  <si>
    <t>Oxímetro de Dedo</t>
  </si>
  <si>
    <t>Pinça anatômica, em aço inox, medindo 14cm de comprimento.</t>
  </si>
  <si>
    <t>Plástico protetor de queimaduras e eviscerações (01m x 01m) esterilizado.</t>
  </si>
  <si>
    <t>Prancha Longa Plástico revestido em PU 1,85 m x 0,44 cm x 0,4 cm de espessura carga de trabalho até 150Kg, peso 6Kg. Parte externa de polímeros de etileno com catalisadores LDPE, parte interna composta de espuma expandida flexível de isolamento térmico e de flutuabilidade de poliol + MDI, obtendo um produto leve, porém rígido e muito resistente, 14 alças para pegar e instalar múltiplos cintos, 100% de eficácia em raio-X translúcido. Com 3 tirantes de 3 m para imobilização do tórax, abdome e das pernas, com fivelas de soltura rápida; velcro com largura mínima de 5 cm, acompanhando a prancha, tirantes com velcro para a fixação da cabeça e estabilizadores de cabeça.</t>
  </si>
  <si>
    <t>Reanimador manual adulto (Ambu), em silicone, composto de máscara e bolsa reservatório de oxigênio, resistente a métodos de desinfecção e esterilização, acondicionado em bolsa, fechada com zíper.</t>
  </si>
  <si>
    <t>Reanimador manual (Ambu) infantil, em silicone, composto de máscara e bolsa reservatório de oxigênio, resistente a métodos de desinfecção e esterilização, acondicionados em bolsa, fechada com zíper.</t>
  </si>
  <si>
    <t>Frasco</t>
  </si>
  <si>
    <t>Soro fisiológico de 0,9%, em embalagem plástica de 250ml cada.</t>
  </si>
  <si>
    <t>Talas moldável, confeccionado em material metálico recoberto por espuma e envolvido em plástico transparente que permita lavagem e moldagem de acordo com a lesão, tamanho: 86 cm x 10 cm x 02 cm.</t>
  </si>
  <si>
    <t>Talas moldável, confeccionada em material metálico recoberto por espuma e envolvido em plástico transparente que permita lavagem e moldagem de acordo com a lesão, tamanho: 63 cm x 09 cm x 02 cm.</t>
  </si>
  <si>
    <t>Talas moldável, confeccionada em material metálico recoberto por espuma e envolvido em plástico transparente que permita lavagem e moldagem de acordo com a lesão, tamanho: 30 cm x 08 cm x 02 cm.</t>
  </si>
  <si>
    <t>Talas moldáveis aramadas PP.</t>
  </si>
  <si>
    <t>Talas moldáveis aramadas Pequenas.</t>
  </si>
  <si>
    <t>Talas moldáveis aramadas Médias.</t>
  </si>
  <si>
    <t>Talas moldáveis aramadas Grandes.</t>
  </si>
  <si>
    <t>Termômetro Digital para Temperatura Corporal</t>
  </si>
  <si>
    <t>Tesoura sem ponta, reta, confeccionada em aço inox, medindo 10 cm de comprimento.</t>
  </si>
  <si>
    <t>(B) Valor Total Anual</t>
  </si>
  <si>
    <t>(B) Valor da Parcela Mensal Materiais Primeiros Socorros = (B/12)</t>
  </si>
  <si>
    <t xml:space="preserve">EPI  </t>
  </si>
  <si>
    <t xml:space="preserve">Quantidade </t>
  </si>
  <si>
    <t xml:space="preserve">Unidade </t>
  </si>
  <si>
    <t>Materiais</t>
  </si>
  <si>
    <t>Valor Unitário</t>
  </si>
  <si>
    <t xml:space="preserve">Valor Total </t>
  </si>
  <si>
    <t>Abafador de ouvido tipo concha, com protetor auditivo tipo haste, com espumas que vedam o canal auditivo dispensando inserção, haste única e flexível, mantém baixa pressão e se adapta a diferentes cabeças</t>
  </si>
  <si>
    <t xml:space="preserve"> Capacete de Segurança contra impactos (EPI) para resgate com cinta de queixo forte</t>
  </si>
  <si>
    <t>Cone de Sinalização 75 CM</t>
  </si>
  <si>
    <t>Fita zebrada para isolamento de área</t>
  </si>
  <si>
    <t>Lanterna de mão tipo farolete com capacidade de luminosidade de 500.000 velas, com bateria selada de 6V/4,2Ah recarregável Com recarregador, carregador veicular e transformador bivolt automático, à prova d'água.</t>
  </si>
  <si>
    <t>Lanterna de Cabeça com 30 LED, tamanho 3,0x4,5cm de diâmetro, recarregável,  feita em material PVC.</t>
  </si>
  <si>
    <t>Par</t>
  </si>
  <si>
    <t>Luvas em raspa de couro para serviços diversos.</t>
  </si>
  <si>
    <t>Luvas de alta tenção confeccionadas em material isolante elétrico para trabalho em locais energizados, punho longo, com resistência mínima de 20.000 volts, para tensão de teste de 20KN e corrente de fuga máxima de 8000 amperes, tensão mínima de perfuração 30KV. Tamanho grande.</t>
  </si>
  <si>
    <t>Megafone com potência regulável nominal de 12 e máximo de 18watts, com 230x355mm, 1,6kg (sem bateria), alcance de 1km em zona rural e 500m em zona urbana, autonomia de 15 horas, com bateria recarrégavel.</t>
  </si>
  <si>
    <t>Par de luvas Antichamas para combate ao Incêndio</t>
  </si>
  <si>
    <t>Óculos de proteção individual para operações de trabalho sujeitas a partículas e poeiras como, atendimento emergencial, lixamento, pintura, serralheria, corte de metais.</t>
  </si>
  <si>
    <t>Óculos de Sol para serviços na cobertura do prédio, contra excessiva luminosidade.</t>
  </si>
  <si>
    <t>MATERIAIS DE ARROMBAMENTO</t>
  </si>
  <si>
    <t>Quantidade</t>
  </si>
  <si>
    <t>Alavanca 1,5m.</t>
  </si>
  <si>
    <t>Alicate universal.</t>
  </si>
  <si>
    <t>Arco de serra.</t>
  </si>
  <si>
    <t>Caixa de ferramenta metálica.</t>
  </si>
  <si>
    <t>Jogo</t>
  </si>
  <si>
    <t>Chave de fenda, jogo com 06 unidades.</t>
  </si>
  <si>
    <t>Chaves de Philips, jogo com seis unidades.</t>
  </si>
  <si>
    <t>Chaves de grifo 14.</t>
  </si>
  <si>
    <t>Chaves de boca com 08 peças do nº 4 ao 22.</t>
  </si>
  <si>
    <t>Corda para resgate com 50 metros de comprimento, estática, de 11,5 mm de diâmetro, de poliamida, para trabalho leve (resgate) do tipo A. Carga de ruptura mínima de 3.200 kg, pesando aproximadamente 78 g/m, com alongamento 50/150 kg, máxima de 2,7%. Resistência ao impacto de 100 kg mínimo de número 15, com um número de queda fator 1.</t>
  </si>
  <si>
    <t>Escada em fibra de vidro ou em alumínio, com pé e 6 degraus emborrachados.</t>
  </si>
  <si>
    <t>Gancho Crock</t>
  </si>
  <si>
    <t>Lâminas para arco de serra.</t>
  </si>
  <si>
    <t>Machado Picareta, forjado em aço-carbono, lâmina com tratamento térmico especial, que garanta resistência ao desgaste, com cabo de madeira reforçado.</t>
  </si>
  <si>
    <t>Marreta grande - 03 quilogramas.</t>
  </si>
  <si>
    <t>Martelo grande.</t>
  </si>
  <si>
    <t>Pé-de-cabra 75 cm.</t>
  </si>
  <si>
    <t>Ponteiro em aço.</t>
  </si>
  <si>
    <t>Talhadeira em aço.</t>
  </si>
  <si>
    <t>Tesourão corta a frio para corte de ferro, com lâminas em aço especial temperado e revestido, em corpo de ferro fundido nodular ferrético perlítico: dimensões 755 mm x 125 mm, abertura mínima entre as duas lâminas de corte 35 mm, peso máximo de 6 kg.</t>
  </si>
  <si>
    <t>MATERIAIS DIVERSOS</t>
  </si>
  <si>
    <t>Impressora preferencialmente WIFI e com scanner</t>
  </si>
  <si>
    <t>Máquina fotográfica digital, com cabo USB, mínimo de 14 mega pixel, full HD, zoom óptico mínimo de 5x e zoom digital mínimo de 3x, com gravador de áudio e vídeo.</t>
  </si>
  <si>
    <t>Microcomputador, com processador Intel Core I5, 04GB Ram, HD 500GB, monitor Led 18.5”, teclado e mouse ou similar.</t>
  </si>
  <si>
    <t>Rádio transmissor (HT), 4 canais, (frequência aberta), níveis de potência ajustáveis, mínimo de 25 km de alcance na transmissão de um rádio para outro, LED de medição de bateria, de níquel, carregador de baterias independente, antena móvel, novo e de primeiro uso, devendo no ato da assinatura deste instrumento, apresentar, conforme disposto na Lei nº 9.472/1995, as cópias de certificação da ANATEL, para utilização de rádios transmissores/receptores de comunicação.</t>
  </si>
  <si>
    <t>Caixa apropriada para o transporte de materiais de pequeno porte de uso do brigadista</t>
  </si>
  <si>
    <t>LISTA DE MATERIAIS (B)</t>
  </si>
  <si>
    <t>Custo Anual Estimado da Lista de Materiais(B) Primeiro Socorros</t>
  </si>
  <si>
    <r>
      <t>LLLLL</t>
    </r>
    <r>
      <rPr>
        <sz val="11"/>
        <rFont val="Calibri"/>
        <family val="2"/>
        <scheme val="minor"/>
      </rPr>
      <t>LISTA DE MATERIAIS (C)</t>
    </r>
  </si>
  <si>
    <t>OBS: Os materiais que compõem a planilha C deverão ser diluidos nos 12 primeiros meses de contrato</t>
  </si>
  <si>
    <t>Custo Anual Estimado da Lista de Materiais(C) Materiais de arrombamento + materias Diversos+ EPI</t>
  </si>
  <si>
    <t>OBS: Os  Materiais que compõem a planilha C, deverão ser diluidos em uma única vez nos primeiros 12 meses de contrato</t>
  </si>
  <si>
    <t>UNIFORME POR CADA BOMBEIRO CIVIL BÁSICO E BOMBEIRO CIVIL LIDER</t>
  </si>
  <si>
    <t>(A)</t>
  </si>
  <si>
    <t>(B)</t>
  </si>
  <si>
    <t>(C)</t>
  </si>
  <si>
    <t>UNID</t>
  </si>
  <si>
    <t>QUANTIDADE ANUAL</t>
  </si>
  <si>
    <t>DESCRIÇÃO</t>
  </si>
  <si>
    <t>VALOR UNITÁRIO</t>
  </si>
  <si>
    <t>(A)  x  (B)</t>
  </si>
  <si>
    <t>UN</t>
  </si>
  <si>
    <t>Camisa de malha fria, aprovada pela Administração e pela DST/CBMDF, com logotipo da prestadora de serviço e nome fantasia, (reposição de 6 em 6 meses).</t>
  </si>
  <si>
    <t>Calça comprida em tecido ripstop, aprovada pela DST/CBMDF, (reposição de 6 em 6 meses).</t>
  </si>
  <si>
    <t>Capa de chuva, plástica e impermeável, em PVC forrado ou com forro em trevira, na cor laranja ou amarela, com capuz e manga comum. Botões de pressão em metal ou plástico, com costuras reforçadas nas áreas de maior tensão e comprimento abaixo dos joelhos. Deverá possuir faixa reflexiva na altura das costas, tórax e punhos (com dimensão de 2cm a 4cm) tamanho Extra Grande, (reposição de 12 em 12 meses).</t>
  </si>
  <si>
    <t>PAR</t>
  </si>
  <si>
    <t>Meias, na cor preta, composição: 78% algodão, 21% de poliamida e 1% outras fibras, (reposição de 6 em 6 meses).</t>
  </si>
  <si>
    <t>Coturno padrão militar preto, Cabedal em couro Nobuk hidro fugado, espessura de 2mm, dublado com tecido de poliéster e colarinho de couro pelica; forração interna de acrílico automotivo, com isolamento térmico em EVA; reforço interno de material termoplástico leve e resistente, no bico e calcanhar; solado de borracha maciço, vulcanizado ao cabedal, resistente a corrente elétrica; Vedação resistente a água ou 100% impermeável, (reposição de 12 em 12 meses).</t>
  </si>
  <si>
    <t>Bolsa Tática de perna com duas fivelas (cintura e perna), (reposição de 12 em 12 meses).</t>
  </si>
  <si>
    <t>Blusa de Frio (tipo japona) (reposição de 12 em 12 meses).</t>
  </si>
  <si>
    <t>Cinto Padrão com fivela, conforme aprovação da DST/CBMDF, (reposição de 6 em 6 meses).</t>
  </si>
  <si>
    <t>Cinto Tático confeccionado em poliéster com: fivela de engate, 3,5mm de espessura e porta-lanterna, (reposição de doze em doze meses).</t>
  </si>
  <si>
    <t>Blusa com Manga longa (gandola), em tecido ripstop, com faixas refletivas e, no bolso do lado esquerdo, a logomarca da CONTRATADA, acima do bolso direito o nome e o tipo sanguíneo do Bombeiro Civil, no braço direito o velcro com o dizer “Brigada dos Ministérios do Meio Ambiente e da Cultura” no Bloco B da Esplanada e “Brigada do Ministério do Meio Ambiente” no Bloco B  (reposição de 6 em 6 meses).</t>
  </si>
  <si>
    <t>(A) Valor Total Anual por Profissional</t>
  </si>
  <si>
    <t>(B) - Valor da Parcela Mensal Uniformes Por Profissional = (A)/12</t>
  </si>
  <si>
    <t>PLANILHAS DE CUSTO E FORMAÇÃO DE PREÇOS</t>
  </si>
  <si>
    <t>DISCRIMINAÇÃO DOS SERVIÇOS (DADOS REFERENTES À CONTRATAÇÃO)</t>
  </si>
  <si>
    <t>A - Data de Apresentação da Proposta (dia/mês/ano):</t>
  </si>
  <si>
    <t>B - Município/UF</t>
  </si>
  <si>
    <t>Brasília/DF</t>
  </si>
  <si>
    <t>C - Ano do Acordo, Convenção ou Dissídio Coletivo:</t>
  </si>
  <si>
    <t>D - Número de Meses de Execução Contratual:</t>
  </si>
  <si>
    <t>12 meses</t>
  </si>
  <si>
    <t>1. MÓDULOS</t>
  </si>
  <si>
    <t>Mão de obra</t>
  </si>
  <si>
    <t>Mão de obra vinculada à execução contratual</t>
  </si>
  <si>
    <t>Dados para composição dos custos referentes a mão de obra</t>
  </si>
  <si>
    <t>Tipo de serviço (mesmo serviço com características distintas)</t>
  </si>
  <si>
    <t>Posto Bombeiro Civil Basico (36 Horas Semanais) - Diurno</t>
  </si>
  <si>
    <t>Classificação Brasileira de Ocupações (CBO)</t>
  </si>
  <si>
    <t>5171-10</t>
  </si>
  <si>
    <t>Salário Normativo da Categoria Profissional</t>
  </si>
  <si>
    <t>Categoria Profissional (vinculada à execução contratual)</t>
  </si>
  <si>
    <t>Bombeiro civil</t>
  </si>
  <si>
    <t>Data base da categoria (Dia/mês/ano)</t>
  </si>
  <si>
    <r>
      <t xml:space="preserve">Nota 1: A planilha será calculada considerando o </t>
    </r>
    <r>
      <rPr>
        <b/>
        <sz val="11"/>
        <color theme="1"/>
        <rFont val="Calibri"/>
        <family val="2"/>
        <scheme val="minor"/>
      </rPr>
      <t>valor mensal</t>
    </r>
    <r>
      <rPr>
        <sz val="11"/>
        <color theme="1"/>
        <rFont val="Calibri"/>
        <family val="2"/>
        <scheme val="minor"/>
      </rPr>
      <t xml:space="preserve"> do empregado.</t>
    </r>
  </si>
  <si>
    <t>Módulo 1 - Composição da Remuneração (Redação dada pela Instrução Normativa nº 7, de 2018.</t>
  </si>
  <si>
    <t>Composição da Remuneração</t>
  </si>
  <si>
    <t>%</t>
  </si>
  <si>
    <t>Valor (R$)</t>
  </si>
  <si>
    <t>A</t>
  </si>
  <si>
    <t>Salário Base</t>
  </si>
  <si>
    <t>B</t>
  </si>
  <si>
    <t>Adicional de Periculosidade</t>
  </si>
  <si>
    <t>C</t>
  </si>
  <si>
    <t xml:space="preserve">Adicional de Insalubridade </t>
  </si>
  <si>
    <t xml:space="preserve">D </t>
  </si>
  <si>
    <t>Adicional Noturno</t>
  </si>
  <si>
    <t>E</t>
  </si>
  <si>
    <t>Adicional de Hora Noturna Reduzida</t>
  </si>
  <si>
    <t>F</t>
  </si>
  <si>
    <t>Outros (Especificar) - Fim de Semana e Feriado</t>
  </si>
  <si>
    <t>Valor Total do Módulo 1</t>
  </si>
  <si>
    <t>Nota 1: O Módulo 1 refere-se ao valor mensal devido ao empregado pela prestação do serviço no perío de 12 meses.</t>
  </si>
  <si>
    <t>Módulo 2 - Encargos e Benefícios Anuais, Mensais e Diários</t>
  </si>
  <si>
    <t>Submódulo 2.1 - 13° (décimo terceiro) Salário, Férias e Adicional de Férias</t>
  </si>
  <si>
    <t>2.1</t>
  </si>
  <si>
    <t>Submódulo 2.1 - 13° Salário, Férias e Adicional de Férias</t>
  </si>
  <si>
    <t>13° (Décimo-Terceiro) Salário</t>
  </si>
  <si>
    <t>Férias e Adicional de Férias</t>
  </si>
  <si>
    <t>Total Submódulo 2.1</t>
  </si>
  <si>
    <t>Submódulo 2.2 - Encargos Previdenciários (GPS), Fundo de Garantia por Tempo de Serviço (FGTS) e outras contribuições</t>
  </si>
  <si>
    <t>2.2</t>
  </si>
  <si>
    <t>Submódulo 2.2 - GPS, FGTS e Outras Contribuições</t>
  </si>
  <si>
    <t>INSS</t>
  </si>
  <si>
    <t>Salário Educação</t>
  </si>
  <si>
    <t>SAT (Seguro Acidente de Trabalho)</t>
  </si>
  <si>
    <t>D</t>
  </si>
  <si>
    <t>SESC ou SESI</t>
  </si>
  <si>
    <t>SENAI - SENAC</t>
  </si>
  <si>
    <t>SEBRAE</t>
  </si>
  <si>
    <t>G</t>
  </si>
  <si>
    <t>INCRA</t>
  </si>
  <si>
    <t>H</t>
  </si>
  <si>
    <t>FGTS</t>
  </si>
  <si>
    <t>Total Submódulo 2.2</t>
  </si>
  <si>
    <t>Submódulo 2.3 - Benefícios Mensais e Diários</t>
  </si>
  <si>
    <t>2.3</t>
  </si>
  <si>
    <t>Dias</t>
  </si>
  <si>
    <t>Transporte</t>
  </si>
  <si>
    <t>Auxílio-Refeição/Alimentação</t>
  </si>
  <si>
    <t>Assistência Médica e Familiar</t>
  </si>
  <si>
    <t>Assistência odontologica</t>
  </si>
  <si>
    <t>Seguro de vida em grupo</t>
  </si>
  <si>
    <t>Outros (especificar)</t>
  </si>
  <si>
    <t>Total Submódulo 2.3</t>
  </si>
  <si>
    <t>Quadro - Resumo do Módulo 2 - Encargos, Benefícios Anuais, Mensais e Diários</t>
  </si>
  <si>
    <t>Módulo 2 - Encargos, Benefícios Anuais, Mensais e Diários</t>
  </si>
  <si>
    <t>13° Salário, Férias e Adiconal de Férias</t>
  </si>
  <si>
    <t>GPS, FGTS e Outras Contribuições</t>
  </si>
  <si>
    <t>Benefícios Mensais e Diários</t>
  </si>
  <si>
    <t>Valor Total do Módulo 2</t>
  </si>
  <si>
    <t>Módulo 3 - Provisão para Recisão (Redaão dada pela Instrução Normativa nº 7, de 2018)</t>
  </si>
  <si>
    <t>Provisão Para Recisão</t>
  </si>
  <si>
    <t>Aviso Prévio Indenizado</t>
  </si>
  <si>
    <t>Inicidência do FGTS sobre o Aviso Prévio Indenizado - OBS: FGTS (8%) x percentual do item "A - Aviso Prévio Indenizado" do Médulo 3. (__,__%)</t>
  </si>
  <si>
    <t>Multa do FGTS sobre o Aviso Prévio Indenizado</t>
  </si>
  <si>
    <t>Aviso Prévio Trabalhado</t>
  </si>
  <si>
    <t>Incidência dos Encargos do Submódulo 2.2 sobre Aviso Prévio Trabalhado - OBS: Total dos Encargos do Submódulo 2.2 (__,__%) x o item "D Aviso Prévio Trabalhado" do Módulo 3 __,__%)</t>
  </si>
  <si>
    <t>Multa do FGTS sobre o Aviso Prévio Trabalhado</t>
  </si>
  <si>
    <t>Valor Total do Módulo 3</t>
  </si>
  <si>
    <t>Módulo 4 - Custo de Reposição do Profissional Ausente</t>
  </si>
  <si>
    <t>Submódulo 4.1 - Substituto nas Ausências Legais (Redaão dada pela Instrução Normativa nº 7, de 2018)</t>
  </si>
  <si>
    <t>4.1</t>
  </si>
  <si>
    <t>Submódulo 4.1 - Substituto nas Ausências Legais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</si>
  <si>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</si>
  <si>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</si>
  <si>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</si>
  <si>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</si>
  <si>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</si>
  <si>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Outros (especificar)</t>
  </si>
  <si>
    <t>Total do Submódulo 4.1</t>
  </si>
  <si>
    <t>Submódulo 4.2 - Substituto na Intrajornada (Redaão dada pela Instrução Normativa nº 7, de 2018)</t>
  </si>
  <si>
    <t>Submódulo 4.2 - Intrajornada</t>
  </si>
  <si>
    <t>Substituto na cobertura de Intervalo para Repouso ou Alimentação</t>
  </si>
  <si>
    <t>Total do Submódulo 4.2</t>
  </si>
  <si>
    <t>Quadro - Resumo do Módulo 4 - Custo de Reposição do Profissional Ausente (Redação dada pela Instrução Normativa nº 7, de 2018.</t>
  </si>
  <si>
    <t>Módulo 4 - Custo de Reposição do profissional Ausente</t>
  </si>
  <si>
    <t>Substituto nas Ausências Legais</t>
  </si>
  <si>
    <t>4.2</t>
  </si>
  <si>
    <t>Substituto na Intrajornada</t>
  </si>
  <si>
    <t>Valor Total do Módulo 4</t>
  </si>
  <si>
    <t>Módulo 5 - Insumos Diversos</t>
  </si>
  <si>
    <t>Insumos Diversos</t>
  </si>
  <si>
    <t>Uniformes</t>
  </si>
  <si>
    <t>Materiais de primeiros socorros</t>
  </si>
  <si>
    <t>EPI</t>
  </si>
  <si>
    <t>Materiais de Arrombamento</t>
  </si>
  <si>
    <t>Materiais Diversos</t>
  </si>
  <si>
    <t>Valor Total do Módulo 5</t>
  </si>
  <si>
    <t>Nota: Valores mensais por empregado.</t>
  </si>
  <si>
    <t>Módulo 6 - Custos Indiretos, Tributos e Lucro</t>
  </si>
  <si>
    <t>Custos Indiretos, Tributos e Lucro</t>
  </si>
  <si>
    <t>Custos Indiretos</t>
  </si>
  <si>
    <t>Lucro</t>
  </si>
  <si>
    <t>Tributos</t>
  </si>
  <si>
    <t>C.1</t>
  </si>
  <si>
    <t>Tributos Federais</t>
  </si>
  <si>
    <t>C.1.1</t>
  </si>
  <si>
    <t>PIS</t>
  </si>
  <si>
    <t>C.1.2</t>
  </si>
  <si>
    <t>COFINS</t>
  </si>
  <si>
    <t>C.2</t>
  </si>
  <si>
    <t>Tributos Estaduais e Municipais (especificar)</t>
  </si>
  <si>
    <t>C.2.1</t>
  </si>
  <si>
    <t>ISS</t>
  </si>
  <si>
    <t>Valor Total do Módulo 6</t>
  </si>
  <si>
    <t>Nota 1: Custos indiretos, tributos e lucro por empregado</t>
  </si>
  <si>
    <t>Nota 2: O valor referente a tributos é obtido aplicando-se o percentual sobre o valor do faturamento.</t>
  </si>
  <si>
    <t>2. Quadro - Resumo do Custo por Empregado</t>
  </si>
  <si>
    <t>Mão-de-Obra vinculada à execução contratual (valor por empregado)</t>
  </si>
  <si>
    <t>Módulo 1 - Composição da Remuneração</t>
  </si>
  <si>
    <t>Módulo 3 - Provisão para Recisão</t>
  </si>
  <si>
    <t>Subtotal (A + B + C  + D + E )</t>
  </si>
  <si>
    <t>Preço Total por Empregado</t>
  </si>
  <si>
    <t>PREGÃO nº   /2021</t>
  </si>
  <si>
    <t>Processo: 02000.002052/2021-89</t>
  </si>
  <si>
    <t>Posto Bombeiro Civil Basico (36 Horas Semanais) - Noturno</t>
  </si>
  <si>
    <t>Posto Bombeiro Civil Basico Chefe (36 Horas Semanais) - Diurno</t>
  </si>
  <si>
    <t>5103-05</t>
  </si>
  <si>
    <t>*OBS:Deverá ser reposto dado a necessidade</t>
  </si>
  <si>
    <t>QUADRO - DEMONSTRATIVO - VALOR GLOBAL DA PROPOSTA - ITEM 1</t>
  </si>
  <si>
    <t>Valor Global da Proposta</t>
  </si>
  <si>
    <t>Descrição</t>
  </si>
  <si>
    <t>Valor Global da Proposta (valor mensal do Serviço x 12 meses de contrato</t>
  </si>
  <si>
    <t>ITEM 1 - Serviço de Brigada de Incêndio - Bloco "B" da Esplanada dos Ministérios</t>
  </si>
  <si>
    <t>POSTO</t>
  </si>
  <si>
    <t>CATEGORIA – Código Brasileira de Ocupação – CBO 5171-10 Bombeiro Civil</t>
  </si>
  <si>
    <t xml:space="preserve">Postos Bloco "B" Esplanada dos Ministérios </t>
  </si>
  <si>
    <t>QUANTIDADE DE PROFISSIONAIS POR POSTO</t>
  </si>
  <si>
    <t>VALOR DO PROFISSIONAL</t>
  </si>
  <si>
    <t>VALOR DO POSTO</t>
  </si>
  <si>
    <t xml:space="preserve">VALOR TOTAL MENSAL </t>
  </si>
  <si>
    <t>VALOR TOTAL ANUAL</t>
  </si>
  <si>
    <t>ITEM 1</t>
  </si>
  <si>
    <t>Diurna</t>
  </si>
  <si>
    <t>Noturna</t>
  </si>
  <si>
    <t>Básica (Somente aos Domingos) (12 horas Semanais)</t>
  </si>
  <si>
    <t>Preço Mensal dos Serviços</t>
  </si>
  <si>
    <t>Valor Total do ITEM 1 (Preço Mensal dos Serviços x 12 meses do Contrato)</t>
  </si>
  <si>
    <t>Valor Mensal do Serviço (soma dos serviços 1+2+3 do ITEM 1)</t>
  </si>
  <si>
    <t xml:space="preserve"> PLANILHAS DE CUSTOS E FORMAÇÃO DE PREÇOS</t>
  </si>
  <si>
    <t>TUNO</t>
  </si>
  <si>
    <t>VALOR TOTAL MENSAL</t>
  </si>
  <si>
    <t>ANEXO III - MODELO DE PLANILHAS DE CUSTOS E FORMAÇÃO DE PREÇOS</t>
  </si>
  <si>
    <t>PROPOSTA DE PREÇOS / PROCESSO Nº 02000.002052/2021-89</t>
  </si>
  <si>
    <t>EQUIPAMENTOS E MATERIAIS (OS VALORES FORAM RATEADOS PARA OS POSTOS DE TRABALHO E COMPÕEM OS VALORES DA PLANILHA ACIMA)</t>
  </si>
  <si>
    <t>VALOR GLOBAL TOTAL</t>
  </si>
  <si>
    <t>(B) Valor da Parcela Mensal Para Cada Profissional - Primeiros Socorros = (Parcela Mensal/14 profissionais)</t>
  </si>
  <si>
    <t>Valor Total Anual</t>
  </si>
  <si>
    <t>Valor da Parcela Mensal EPI = (Vlr anual/12)</t>
  </si>
  <si>
    <t>Valor da Parcela Mensal Para Cada Profissional - EPI = (Parcela Mensal/14 profissionais)</t>
  </si>
  <si>
    <t>(Arrombamento) Valor Total Anual</t>
  </si>
  <si>
    <t>Valor da Parcela Mensal MAT AROMBAMENTO = (Vlr. Total Anual/12)</t>
  </si>
  <si>
    <t>(C) Valor da Parcela Mensal Para Cada Profissional - MAT AROMBAMENTO = (Parcela Mensal/14 profissionais)</t>
  </si>
  <si>
    <t>Valor da Parcela Mensal Materiais MAT. DIVERSOS = (Vlr. Total anual/12)</t>
  </si>
  <si>
    <t>(C) Valor da Parcela Mensal Para Cada Profissional - MAT.DIVERSOS = (Parcela Mensal/14 profissionais)</t>
  </si>
  <si>
    <t>(MATERIAIS DIVERSOS) Valor Total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</si>
</sst>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R$&quot;\ * #,##0.00_-;\-&quot;R$&quot;\ * #,##0.00_-;_-&quot;R$&quot;\ * &quot;-&quot;??_-;_-@_-"/>
    <numFmt numFmtId="43" formatCode="_-* #,##0.00_-;\-* #,##0.00_-;_-* &quot;-&quot;??_-;_-@_-"/>
    <numFmt numFmtId="164" formatCode="[$R$-416]&quot; &quot;#,##0.00&quot; &quot;;&quot;-&quot;[$R$-416]&quot; &quot;#,##0.00&quot; &quot;;[$R$-416]&quot; -&quot;00&quot; &quot;;@&quot; &quot;"/>
    <numFmt numFmtId="165" formatCode="_-[$R$-416]\ * #,##0.00_-;\-[$R$-416]\ * #,##0.00_-;_-[$R$-416]\ *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22"/>
      <color theme="1"/>
      <name val="Calibri"/>
      <family val="2"/>
      <scheme val="minor"/>
    </font>
    <font>
      <b/>
      <sz val="16"/>
      <color theme="1"/>
      <name val="Calibri"/>
      <family val="2"/>
      <scheme val="minor"/>
    </font>
    <font>
      <b/>
      <sz val="11"/>
      <color rgb="FF000000"/>
      <name val="Calibri"/>
      <family val="2"/>
    </font>
    <font>
      <b/>
      <sz val="12"/>
      <color rgb="FF000000"/>
      <name val="Calibri"/>
      <family val="2"/>
    </font>
    <font>
      <sz val="12"/>
      <color rgb="FF000000"/>
      <name val="Calibri"/>
      <family val="2"/>
    </font>
    <font>
      <sz val="10"/>
      <color rgb="FF000000"/>
      <name val="Calibri"/>
      <family val="2"/>
    </font>
    <font>
      <b/>
      <sz val="12"/>
      <color theme="1"/>
      <name val="Times New Roman"/>
      <family val="1"/>
    </font>
    <font>
      <sz val="12"/>
      <name val="Times New Roman"/>
      <family val="1"/>
    </font>
    <font>
      <sz val="12"/>
      <color theme="1"/>
      <name val="Times New Roman"/>
      <family val="1"/>
    </font>
    <font>
      <sz val="10"/>
      <color theme="1"/>
      <name val="Times New Roman"/>
      <family val="1"/>
    </font>
    <font>
      <sz val="11"/>
      <color theme="9"/>
      <name val="Calibri"/>
      <family val="2"/>
      <scheme val="minor"/>
    </font>
    <font>
      <sz val="11"/>
      <name val="Calibri"/>
      <family val="2"/>
      <scheme val="minor"/>
    </font>
    <font>
      <sz val="11"/>
      <color rgb="FF000000"/>
      <name val="Calibri"/>
      <family val="2"/>
    </font>
    <font>
      <b/>
      <sz val="14"/>
      <color theme="1"/>
      <name val="Calibri"/>
      <family val="2"/>
      <scheme val="minor"/>
    </font>
    <font>
      <sz val="12"/>
      <color rgb="FFFF0000"/>
      <name val="Calibri"/>
      <family val="2"/>
      <scheme val="minor"/>
    </font>
    <font>
      <b/>
      <sz val="12"/>
      <color theme="1"/>
      <name val="Calibri"/>
      <family val="2"/>
      <scheme val="minor"/>
    </font>
    <font>
      <sz val="12"/>
      <color theme="1"/>
      <name val="Calibri"/>
      <family val="2"/>
      <scheme val="minor"/>
    </font>
    <font>
      <b/>
      <i/>
      <sz val="11"/>
      <color theme="1"/>
      <name val="Calibri"/>
      <family val="2"/>
      <scheme val="minor"/>
    </font>
    <font>
      <b/>
      <sz val="11"/>
      <name val="Calibri"/>
      <family val="2"/>
      <scheme val="minor"/>
    </font>
    <font>
      <b/>
      <sz val="14"/>
      <color theme="1"/>
      <name val="Calibri"/>
      <family val="2"/>
      <scheme val="minor"/>
    </font>
    <font>
      <sz val="11"/>
      <color theme="1"/>
      <name val="Calibri"/>
      <family val="2"/>
      <scheme val="minor"/>
    </font>
    <font>
      <b/>
      <sz val="11"/>
      <color theme="1"/>
      <name val="Calibri"/>
      <family val="2"/>
      <scheme val="minor"/>
    </font>
    <font>
      <sz val="12"/>
      <color rgb="FFFF0000"/>
      <name val="Calibri"/>
      <family val="2"/>
      <scheme val="minor"/>
    </font>
    <font>
      <b/>
      <sz val="12"/>
      <color theme="1"/>
      <name val="Calibri"/>
      <family val="2"/>
      <scheme val="minor"/>
    </font>
    <font>
      <sz val="12"/>
      <color theme="1"/>
      <name val="Calibri"/>
      <family val="2"/>
      <scheme val="minor"/>
    </font>
    <font>
      <sz val="11"/>
      <name val="Calibri"/>
      <family val="2"/>
      <scheme val="minor"/>
    </font>
    <font>
      <b/>
      <i/>
      <sz val="11"/>
      <color theme="1"/>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9"/>
        <bgColor indexed="64"/>
      </patternFill>
    </fill>
    <fill>
      <patternFill patternType="solid">
        <fgColor theme="8" tint="0.59999389629810485"/>
        <bgColor rgb="FFFFFFFF"/>
      </patternFill>
    </fill>
    <fill>
      <patternFill patternType="solid">
        <fgColor theme="8" tint="0.59999389629810485"/>
        <bgColor rgb="FFB8CCE4"/>
      </patternFill>
    </fill>
    <fill>
      <patternFill patternType="solid">
        <fgColor rgb="FFFFFFFF"/>
        <bgColor rgb="FFFFFFFF"/>
      </patternFill>
    </fill>
    <fill>
      <patternFill patternType="solid">
        <fgColor rgb="FFFFFF00"/>
        <bgColor rgb="FFFFFF00"/>
      </patternFill>
    </fill>
    <fill>
      <patternFill patternType="solid">
        <fgColor theme="8" tint="0.59999389629810485"/>
        <bgColor indexed="64"/>
      </patternFill>
    </fill>
    <fill>
      <patternFill patternType="solid">
        <fgColor rgb="FFB8CCE4"/>
        <bgColor rgb="FFB8CCE4"/>
      </patternFill>
    </fill>
    <fill>
      <patternFill patternType="solid">
        <fgColor theme="0"/>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CC3300"/>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23">
    <xf numFmtId="0" fontId="0" fillId="0" borderId="0" xfId="0"/>
    <xf numFmtId="0" fontId="0" fillId="0" borderId="6" xfId="0" applyBorder="1" applyAlignment="1">
      <alignment horizontal="center" vertical="center"/>
    </xf>
    <xf numFmtId="0" fontId="0" fillId="0" borderId="6" xfId="0" applyBorder="1" applyAlignment="1">
      <alignment horizontal="left" vertical="center" wrapText="1"/>
    </xf>
    <xf numFmtId="49" fontId="0" fillId="0" borderId="6" xfId="0" applyNumberFormat="1" applyBorder="1" applyAlignment="1">
      <alignment horizontal="center" vertical="center"/>
    </xf>
    <xf numFmtId="44" fontId="0" fillId="0" borderId="6" xfId="0" applyNumberFormat="1" applyBorder="1" applyAlignment="1">
      <alignment horizontal="center" vertical="center"/>
    </xf>
    <xf numFmtId="44" fontId="0" fillId="0" borderId="2" xfId="1" applyFont="1" applyBorder="1" applyAlignment="1">
      <alignment vertical="center"/>
    </xf>
    <xf numFmtId="0" fontId="0" fillId="0" borderId="6" xfId="0" applyBorder="1" applyAlignment="1">
      <alignment wrapText="1"/>
    </xf>
    <xf numFmtId="0" fontId="0" fillId="0" borderId="6" xfId="0" applyBorder="1" applyAlignment="1">
      <alignment horizontal="center" vertical="center" wrapText="1"/>
    </xf>
    <xf numFmtId="44" fontId="2" fillId="0" borderId="6" xfId="0" applyNumberFormat="1" applyFont="1" applyBorder="1"/>
    <xf numFmtId="44" fontId="0" fillId="0" borderId="6" xfId="0" applyNumberFormat="1" applyBorder="1"/>
    <xf numFmtId="0" fontId="0" fillId="0" borderId="8" xfId="0" applyBorder="1" applyAlignment="1">
      <alignment vertical="center" wrapText="1"/>
    </xf>
    <xf numFmtId="44" fontId="0" fillId="0" borderId="6" xfId="0" applyNumberFormat="1" applyBorder="1" applyAlignment="1">
      <alignment horizontal="left"/>
    </xf>
    <xf numFmtId="0" fontId="1" fillId="0" borderId="0" xfId="0" applyFont="1" applyAlignment="1"/>
    <xf numFmtId="0" fontId="6" fillId="5" borderId="9"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9" xfId="0" applyFont="1" applyFill="1" applyBorder="1" applyAlignment="1">
      <alignment horizontal="justify" vertical="center" wrapText="1"/>
    </xf>
    <xf numFmtId="164" fontId="8" fillId="0" borderId="9" xfId="0" applyNumberFormat="1" applyFont="1" applyBorder="1" applyAlignment="1">
      <alignment horizontal="right" vertical="center"/>
    </xf>
    <xf numFmtId="44" fontId="8" fillId="0" borderId="9" xfId="0" applyNumberFormat="1" applyFont="1" applyBorder="1" applyAlignment="1">
      <alignment horizontal="right" vertical="center"/>
    </xf>
    <xf numFmtId="0" fontId="7" fillId="7" borderId="9" xfId="0" applyFont="1" applyFill="1" applyBorder="1" applyAlignment="1">
      <alignment vertical="center"/>
    </xf>
    <xf numFmtId="44" fontId="6" fillId="7" borderId="9" xfId="0" applyNumberFormat="1" applyFont="1" applyFill="1" applyBorder="1" applyAlignment="1">
      <alignment vertical="center"/>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justify" vertical="center" wrapText="1"/>
    </xf>
    <xf numFmtId="44" fontId="0" fillId="0" borderId="6" xfId="0" applyNumberFormat="1" applyBorder="1" applyAlignment="1">
      <alignment horizontal="right"/>
    </xf>
    <xf numFmtId="0" fontId="10" fillId="0" borderId="6" xfId="0" applyFont="1" applyBorder="1" applyAlignment="1">
      <alignment horizontal="justify" vertical="center" wrapText="1"/>
    </xf>
    <xf numFmtId="0" fontId="0" fillId="0" borderId="6" xfId="0" applyBorder="1"/>
    <xf numFmtId="0" fontId="11" fillId="0" borderId="6" xfId="0" applyFont="1" applyBorder="1" applyAlignment="1">
      <alignment vertical="center" wrapText="1"/>
    </xf>
    <xf numFmtId="0" fontId="0" fillId="0" borderId="1" xfId="0" applyBorder="1"/>
    <xf numFmtId="0" fontId="12" fillId="0" borderId="6" xfId="0" applyFont="1" applyBorder="1" applyAlignment="1">
      <alignment vertical="center" wrapText="1"/>
    </xf>
    <xf numFmtId="0" fontId="0" fillId="0" borderId="5" xfId="0" applyBorder="1"/>
    <xf numFmtId="0" fontId="9" fillId="8" borderId="6"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9" borderId="9" xfId="0" applyFont="1" applyFill="1" applyBorder="1" applyAlignment="1">
      <alignment horizontal="center" vertical="center" wrapText="1"/>
    </xf>
    <xf numFmtId="44" fontId="15" fillId="7" borderId="9" xfId="0" applyNumberFormat="1" applyFont="1" applyFill="1" applyBorder="1" applyAlignment="1">
      <alignment horizontal="left" vertical="center" wrapText="1"/>
    </xf>
    <xf numFmtId="0" fontId="0" fillId="0" borderId="0" xfId="0" applyAlignment="1">
      <alignment vertical="center"/>
    </xf>
    <xf numFmtId="0" fontId="0" fillId="0" borderId="0" xfId="0" applyAlignment="1">
      <alignment vertical="center" wrapText="1"/>
    </xf>
    <xf numFmtId="0" fontId="15" fillId="0" borderId="9" xfId="0" applyFont="1" applyBorder="1" applyAlignment="1">
      <alignment horizontal="center" vertical="center" shrinkToFit="1"/>
    </xf>
    <xf numFmtId="4" fontId="15" fillId="0" borderId="9" xfId="0" applyNumberFormat="1" applyFont="1" applyBorder="1" applyAlignment="1">
      <alignment horizontal="center" vertical="center" shrinkToFit="1"/>
    </xf>
    <xf numFmtId="44" fontId="15" fillId="0" borderId="9" xfId="0" applyNumberFormat="1" applyFont="1" applyBorder="1" applyAlignment="1">
      <alignment horizontal="center" vertical="center" shrinkToFit="1"/>
    </xf>
    <xf numFmtId="0" fontId="15" fillId="0" borderId="9" xfId="0" applyFont="1" applyBorder="1" applyAlignment="1">
      <alignment horizontal="center" vertical="center" wrapText="1" shrinkToFit="1"/>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 fillId="0" borderId="18" xfId="0" applyFont="1" applyBorder="1" applyAlignment="1">
      <alignment vertical="center" shrinkToFit="1"/>
    </xf>
    <xf numFmtId="0" fontId="1" fillId="0" borderId="3" xfId="0" applyFont="1" applyBorder="1" applyAlignment="1">
      <alignment vertical="center" shrinkToFit="1"/>
    </xf>
    <xf numFmtId="0" fontId="1" fillId="0" borderId="14" xfId="0" applyFont="1" applyBorder="1" applyAlignment="1">
      <alignment vertical="center" shrinkToFit="1"/>
    </xf>
    <xf numFmtId="0" fontId="1" fillId="0" borderId="19" xfId="0" applyFont="1" applyBorder="1" applyAlignment="1">
      <alignment vertical="center" shrinkToFit="1"/>
    </xf>
    <xf numFmtId="0" fontId="2" fillId="0" borderId="20" xfId="0" applyFont="1" applyBorder="1" applyAlignment="1">
      <alignment horizontal="left" vertical="center" shrinkToFit="1"/>
    </xf>
    <xf numFmtId="0" fontId="2" fillId="0" borderId="0" xfId="0" applyFont="1" applyAlignment="1">
      <alignment horizontal="left" vertical="center" shrinkToFit="1"/>
    </xf>
    <xf numFmtId="0" fontId="2" fillId="0" borderId="21" xfId="0" applyFont="1" applyBorder="1" applyAlignment="1">
      <alignment horizontal="left" vertical="center" shrinkToFit="1"/>
    </xf>
    <xf numFmtId="0" fontId="1" fillId="0" borderId="6" xfId="0" applyFont="1" applyBorder="1" applyAlignment="1">
      <alignment horizontal="center" vertical="center" shrinkToFit="1"/>
    </xf>
    <xf numFmtId="0" fontId="2" fillId="0" borderId="6" xfId="0" applyFont="1" applyBorder="1" applyAlignment="1">
      <alignment horizontal="center" vertical="center" shrinkToFit="1"/>
    </xf>
    <xf numFmtId="0" fontId="0" fillId="0" borderId="6" xfId="0" applyBorder="1" applyAlignment="1">
      <alignment horizontal="center" vertical="center" shrinkToFit="1"/>
    </xf>
    <xf numFmtId="4" fontId="1" fillId="0" borderId="6" xfId="0" applyNumberFormat="1" applyFont="1" applyBorder="1" applyAlignment="1">
      <alignment vertical="center" shrinkToFit="1"/>
    </xf>
    <xf numFmtId="14" fontId="0" fillId="0" borderId="6" xfId="0" applyNumberFormat="1" applyBorder="1" applyAlignment="1">
      <alignment horizontal="center" vertical="center" shrinkToFit="1"/>
    </xf>
    <xf numFmtId="0" fontId="2" fillId="11" borderId="6" xfId="0" applyFont="1" applyFill="1" applyBorder="1" applyAlignment="1">
      <alignment horizontal="center" vertical="center" shrinkToFit="1"/>
    </xf>
    <xf numFmtId="0" fontId="2" fillId="11" borderId="2" xfId="0" applyFont="1" applyFill="1" applyBorder="1" applyAlignment="1">
      <alignment horizontal="center" vertical="center" shrinkToFit="1"/>
    </xf>
    <xf numFmtId="0" fontId="1" fillId="0" borderId="6" xfId="0" applyFont="1" applyBorder="1" applyAlignment="1">
      <alignment vertical="center" shrinkToFit="1"/>
    </xf>
    <xf numFmtId="44" fontId="1" fillId="0" borderId="4" xfId="0" applyNumberFormat="1" applyFont="1" applyBorder="1" applyAlignment="1">
      <alignment vertical="center" shrinkToFit="1"/>
    </xf>
    <xf numFmtId="0" fontId="1" fillId="0" borderId="4" xfId="0" applyFont="1" applyBorder="1" applyAlignment="1">
      <alignment vertical="center" shrinkToFit="1"/>
    </xf>
    <xf numFmtId="0" fontId="2" fillId="11" borderId="2" xfId="0" applyFont="1" applyFill="1" applyBorder="1" applyAlignment="1">
      <alignment vertical="center" shrinkToFit="1"/>
    </xf>
    <xf numFmtId="0" fontId="2" fillId="11" borderId="3" xfId="0" applyFont="1" applyFill="1" applyBorder="1" applyAlignment="1">
      <alignment vertical="center" shrinkToFit="1"/>
    </xf>
    <xf numFmtId="0" fontId="2" fillId="11" borderId="6" xfId="0" applyFont="1" applyFill="1" applyBorder="1" applyAlignment="1">
      <alignment vertical="center" shrinkToFit="1"/>
    </xf>
    <xf numFmtId="10" fontId="1" fillId="0" borderId="6" xfId="0" applyNumberFormat="1" applyFont="1" applyBorder="1" applyAlignment="1">
      <alignment vertical="center" shrinkToFit="1"/>
    </xf>
    <xf numFmtId="43" fontId="1" fillId="0" borderId="6" xfId="2" applyFont="1" applyBorder="1" applyAlignment="1">
      <alignment vertical="center" shrinkToFit="1"/>
    </xf>
    <xf numFmtId="10" fontId="1" fillId="11" borderId="6" xfId="3" applyNumberFormat="1" applyFont="1" applyFill="1" applyBorder="1" applyAlignment="1">
      <alignment vertical="center" shrinkToFit="1"/>
    </xf>
    <xf numFmtId="0" fontId="0" fillId="11" borderId="6" xfId="0" applyFill="1" applyBorder="1" applyAlignment="1">
      <alignment horizontal="center" vertical="center" shrinkToFit="1"/>
    </xf>
    <xf numFmtId="0" fontId="1" fillId="11" borderId="6" xfId="0" applyFont="1" applyFill="1" applyBorder="1" applyAlignment="1">
      <alignment vertical="center" shrinkToFit="1"/>
    </xf>
    <xf numFmtId="44" fontId="1" fillId="0" borderId="6" xfId="1" applyFont="1" applyBorder="1" applyAlignment="1">
      <alignment vertical="center" shrinkToFit="1"/>
    </xf>
    <xf numFmtId="0" fontId="1" fillId="0" borderId="20" xfId="0" applyFont="1" applyBorder="1" applyAlignment="1">
      <alignment vertical="center" shrinkToFit="1"/>
    </xf>
    <xf numFmtId="0" fontId="1" fillId="0" borderId="0" xfId="0" applyFont="1" applyAlignment="1">
      <alignment vertical="center" shrinkToFit="1"/>
    </xf>
    <xf numFmtId="0" fontId="1" fillId="0" borderId="21" xfId="0" applyFont="1" applyBorder="1" applyAlignment="1">
      <alignment vertical="center" shrinkToFit="1"/>
    </xf>
    <xf numFmtId="43" fontId="1" fillId="0" borderId="6" xfId="0" applyNumberFormat="1" applyFont="1" applyBorder="1" applyAlignment="1">
      <alignment vertical="center" shrinkToFit="1"/>
    </xf>
    <xf numFmtId="0" fontId="2" fillId="10" borderId="6" xfId="0" applyFont="1" applyFill="1" applyBorder="1" applyAlignment="1">
      <alignment horizontal="center" vertical="center" shrinkToFit="1"/>
    </xf>
    <xf numFmtId="10" fontId="1" fillId="0" borderId="6" xfId="3" applyNumberFormat="1" applyFont="1" applyBorder="1" applyAlignment="1">
      <alignment vertical="center" shrinkToFit="1"/>
    </xf>
    <xf numFmtId="10" fontId="2" fillId="11" borderId="6" xfId="0" applyNumberFormat="1" applyFont="1" applyFill="1" applyBorder="1" applyAlignment="1">
      <alignment vertical="center" shrinkToFit="1"/>
    </xf>
    <xf numFmtId="43" fontId="20" fillId="11" borderId="6" xfId="0" applyNumberFormat="1" applyFont="1" applyFill="1" applyBorder="1" applyAlignment="1">
      <alignment vertical="center" shrinkToFit="1"/>
    </xf>
    <xf numFmtId="10" fontId="2" fillId="11" borderId="6" xfId="3" applyNumberFormat="1" applyFont="1" applyFill="1" applyBorder="1" applyAlignment="1">
      <alignment vertical="center" shrinkToFit="1"/>
    </xf>
    <xf numFmtId="43" fontId="2" fillId="11" borderId="6" xfId="0" applyNumberFormat="1" applyFont="1" applyFill="1" applyBorder="1" applyAlignment="1">
      <alignment vertical="center" shrinkToFit="1"/>
    </xf>
    <xf numFmtId="44" fontId="1" fillId="0" borderId="6" xfId="0" applyNumberFormat="1" applyFont="1" applyBorder="1" applyAlignment="1">
      <alignment vertical="center" shrinkToFit="1"/>
    </xf>
    <xf numFmtId="43" fontId="2" fillId="11" borderId="6" xfId="2" applyFont="1" applyFill="1" applyBorder="1" applyAlignment="1">
      <alignment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2" fillId="13" borderId="6" xfId="0" applyFont="1" applyFill="1" applyBorder="1" applyAlignment="1">
      <alignment horizontal="center" vertical="center" shrinkToFit="1"/>
    </xf>
    <xf numFmtId="10" fontId="2" fillId="13" borderId="6" xfId="2" applyNumberFormat="1" applyFont="1" applyFill="1" applyBorder="1" applyAlignment="1">
      <alignment vertical="center" shrinkToFit="1"/>
    </xf>
    <xf numFmtId="43" fontId="1" fillId="13" borderId="6" xfId="2" applyFont="1" applyFill="1" applyBorder="1" applyAlignment="1">
      <alignment vertical="center" shrinkToFit="1"/>
    </xf>
    <xf numFmtId="10" fontId="2" fillId="13" borderId="6" xfId="0" applyNumberFormat="1" applyFont="1" applyFill="1" applyBorder="1" applyAlignment="1">
      <alignment vertical="center" shrinkToFit="1"/>
    </xf>
    <xf numFmtId="0" fontId="1" fillId="13" borderId="6" xfId="0" applyFont="1" applyFill="1" applyBorder="1" applyAlignment="1">
      <alignment vertical="center" shrinkToFit="1"/>
    </xf>
    <xf numFmtId="10" fontId="1" fillId="11" borderId="6" xfId="0" applyNumberFormat="1" applyFont="1" applyFill="1" applyBorder="1" applyAlignment="1">
      <alignment vertical="center" shrinkToFit="1"/>
    </xf>
    <xf numFmtId="0" fontId="2" fillId="0" borderId="6" xfId="0" applyFont="1" applyBorder="1" applyAlignment="1">
      <alignment horizontal="center" vertical="center" wrapText="1" shrinkToFit="1"/>
    </xf>
    <xf numFmtId="0" fontId="11" fillId="14" borderId="6" xfId="0" applyFont="1" applyFill="1" applyBorder="1" applyAlignment="1">
      <alignment horizontal="center" vertical="center" wrapText="1"/>
    </xf>
    <xf numFmtId="0" fontId="11" fillId="14" borderId="6" xfId="0" applyFont="1" applyFill="1" applyBorder="1" applyAlignment="1">
      <alignment horizontal="justify" vertical="center" wrapText="1"/>
    </xf>
    <xf numFmtId="44" fontId="0" fillId="14" borderId="6" xfId="0" applyNumberFormat="1" applyFill="1" applyBorder="1" applyAlignment="1">
      <alignment horizontal="right"/>
    </xf>
    <xf numFmtId="44" fontId="0" fillId="0" borderId="6" xfId="1" applyFont="1" applyBorder="1" applyAlignment="1">
      <alignment horizontal="right"/>
    </xf>
    <xf numFmtId="44" fontId="0" fillId="14" borderId="6" xfId="1" applyFont="1" applyFill="1" applyBorder="1" applyAlignment="1">
      <alignment horizontal="right"/>
    </xf>
    <xf numFmtId="43" fontId="10" fillId="0" borderId="6" xfId="0" applyNumberFormat="1" applyFont="1" applyBorder="1" applyAlignment="1">
      <alignment horizontal="center" vertical="center" wrapText="1"/>
    </xf>
    <xf numFmtId="0" fontId="2" fillId="15" borderId="6" xfId="0" applyFont="1" applyFill="1" applyBorder="1" applyAlignment="1">
      <alignment horizontal="center" vertical="center"/>
    </xf>
    <xf numFmtId="0" fontId="2" fillId="15" borderId="6" xfId="0" applyFont="1" applyFill="1" applyBorder="1" applyAlignment="1">
      <alignment horizontal="center" vertical="center" wrapText="1"/>
    </xf>
    <xf numFmtId="0" fontId="21" fillId="15" borderId="6" xfId="0" applyFont="1" applyFill="1" applyBorder="1" applyAlignment="1">
      <alignment horizontal="center" vertical="center" wrapText="1"/>
    </xf>
    <xf numFmtId="43" fontId="0" fillId="0" borderId="6" xfId="0" applyNumberFormat="1" applyBorder="1" applyAlignment="1">
      <alignment vertical="center" wrapText="1"/>
    </xf>
    <xf numFmtId="165" fontId="0" fillId="0" borderId="6" xfId="1" applyNumberFormat="1" applyFont="1" applyBorder="1" applyAlignment="1">
      <alignment vertical="center" wrapText="1"/>
    </xf>
    <xf numFmtId="0" fontId="14" fillId="0" borderId="6" xfId="0" applyFont="1" applyBorder="1" applyAlignment="1">
      <alignment horizontal="center" vertical="center" wrapText="1"/>
    </xf>
    <xf numFmtId="43" fontId="14" fillId="0" borderId="6" xfId="0" applyNumberFormat="1" applyFont="1" applyBorder="1" applyAlignment="1">
      <alignment horizontal="center" vertical="center" wrapText="1"/>
    </xf>
    <xf numFmtId="0" fontId="0" fillId="0" borderId="0" xfId="0" applyFill="1" applyAlignment="1"/>
    <xf numFmtId="0" fontId="13" fillId="0" borderId="0" xfId="0" applyFont="1" applyFill="1"/>
    <xf numFmtId="0" fontId="0" fillId="0" borderId="0" xfId="0" applyFill="1"/>
    <xf numFmtId="0" fontId="0" fillId="0" borderId="0" xfId="0" applyBorder="1"/>
    <xf numFmtId="43" fontId="2" fillId="11" borderId="1" xfId="2" applyFont="1" applyFill="1" applyBorder="1" applyAlignment="1">
      <alignment vertical="center" shrinkToFit="1"/>
    </xf>
    <xf numFmtId="43" fontId="0" fillId="0" borderId="6" xfId="2" applyFont="1" applyBorder="1" applyAlignment="1">
      <alignment vertical="center" shrinkToFit="1"/>
    </xf>
    <xf numFmtId="0" fontId="2" fillId="10" borderId="3" xfId="0" applyFont="1" applyFill="1" applyBorder="1" applyAlignment="1">
      <alignment horizontal="center"/>
    </xf>
    <xf numFmtId="44" fontId="2" fillId="10" borderId="3" xfId="0" applyNumberFormat="1" applyFont="1" applyFill="1" applyBorder="1"/>
    <xf numFmtId="44" fontId="14" fillId="0" borderId="6" xfId="0" applyNumberFormat="1" applyFont="1" applyBorder="1" applyAlignment="1">
      <alignment vertical="center"/>
    </xf>
    <xf numFmtId="0" fontId="23" fillId="0" borderId="0" xfId="0" applyFont="1"/>
    <xf numFmtId="0" fontId="23" fillId="0" borderId="3" xfId="0" applyFont="1" applyBorder="1" applyAlignment="1">
      <alignment vertical="center" shrinkToFit="1"/>
    </xf>
    <xf numFmtId="0" fontId="23" fillId="0" borderId="14" xfId="0" applyFont="1" applyBorder="1" applyAlignment="1">
      <alignment vertical="center" shrinkToFit="1"/>
    </xf>
    <xf numFmtId="0" fontId="23" fillId="0" borderId="19" xfId="0" applyFont="1" applyBorder="1" applyAlignment="1">
      <alignment vertical="center" shrinkToFit="1"/>
    </xf>
    <xf numFmtId="0" fontId="24" fillId="0" borderId="20" xfId="0" applyFont="1" applyBorder="1" applyAlignment="1">
      <alignment horizontal="left" vertical="center" shrinkToFit="1"/>
    </xf>
    <xf numFmtId="0" fontId="24" fillId="0" borderId="0" xfId="0" applyFont="1" applyAlignment="1">
      <alignment horizontal="left" vertical="center" shrinkToFit="1"/>
    </xf>
    <xf numFmtId="0" fontId="24" fillId="0" borderId="21" xfId="0" applyFont="1" applyBorder="1" applyAlignment="1">
      <alignment horizontal="left" vertical="center" shrinkToFit="1"/>
    </xf>
    <xf numFmtId="0" fontId="23" fillId="0" borderId="6" xfId="0" applyFont="1" applyBorder="1" applyAlignment="1">
      <alignment horizontal="center" vertical="center" shrinkToFit="1"/>
    </xf>
    <xf numFmtId="0" fontId="24" fillId="0" borderId="6" xfId="0" applyFont="1" applyBorder="1" applyAlignment="1">
      <alignment horizontal="center" vertical="center" wrapText="1" shrinkToFit="1"/>
    </xf>
    <xf numFmtId="4" fontId="23" fillId="0" borderId="6" xfId="0" applyNumberFormat="1" applyFont="1" applyBorder="1" applyAlignment="1">
      <alignment vertical="center" shrinkToFit="1"/>
    </xf>
    <xf numFmtId="14" fontId="23" fillId="0" borderId="6" xfId="0" applyNumberFormat="1" applyFont="1" applyBorder="1" applyAlignment="1">
      <alignment horizontal="center" vertical="center" shrinkToFit="1"/>
    </xf>
    <xf numFmtId="0" fontId="24" fillId="11" borderId="6" xfId="0" applyFont="1" applyFill="1" applyBorder="1" applyAlignment="1">
      <alignment horizontal="center" vertical="center" shrinkToFit="1"/>
    </xf>
    <xf numFmtId="0" fontId="24" fillId="11" borderId="2" xfId="0" applyFont="1" applyFill="1" applyBorder="1" applyAlignment="1">
      <alignment horizontal="center" vertical="center" shrinkToFit="1"/>
    </xf>
    <xf numFmtId="0" fontId="23" fillId="0" borderId="6" xfId="0" applyFont="1" applyBorder="1" applyAlignment="1">
      <alignment vertical="center" shrinkToFit="1"/>
    </xf>
    <xf numFmtId="44" fontId="23" fillId="0" borderId="4" xfId="0" applyNumberFormat="1" applyFont="1" applyBorder="1" applyAlignment="1">
      <alignment vertical="center" shrinkToFit="1"/>
    </xf>
    <xf numFmtId="0" fontId="23" fillId="0" borderId="4" xfId="0" applyFont="1" applyBorder="1" applyAlignment="1">
      <alignment vertical="center" shrinkToFit="1"/>
    </xf>
    <xf numFmtId="0" fontId="24" fillId="11" borderId="2" xfId="0" applyFont="1" applyFill="1" applyBorder="1" applyAlignment="1">
      <alignment vertical="center" shrinkToFit="1"/>
    </xf>
    <xf numFmtId="0" fontId="24" fillId="11" borderId="3" xfId="0" applyFont="1" applyFill="1" applyBorder="1" applyAlignment="1">
      <alignment vertical="center" shrinkToFit="1"/>
    </xf>
    <xf numFmtId="0" fontId="24" fillId="11" borderId="6" xfId="0" applyFont="1" applyFill="1" applyBorder="1" applyAlignment="1">
      <alignment vertical="center" shrinkToFit="1"/>
    </xf>
    <xf numFmtId="43" fontId="24" fillId="11" borderId="1" xfId="2" applyFont="1" applyFill="1" applyBorder="1" applyAlignment="1">
      <alignment vertical="center" shrinkToFit="1"/>
    </xf>
    <xf numFmtId="10" fontId="23" fillId="0" borderId="6" xfId="0" applyNumberFormat="1" applyFont="1" applyBorder="1" applyAlignment="1">
      <alignment vertical="center" shrinkToFit="1"/>
    </xf>
    <xf numFmtId="43" fontId="23" fillId="0" borderId="6" xfId="2" applyFont="1" applyBorder="1" applyAlignment="1">
      <alignment vertical="center" shrinkToFit="1"/>
    </xf>
    <xf numFmtId="10" fontId="23" fillId="11" borderId="6" xfId="3" applyNumberFormat="1" applyFont="1" applyFill="1" applyBorder="1" applyAlignment="1">
      <alignment vertical="center" shrinkToFit="1"/>
    </xf>
    <xf numFmtId="43" fontId="24" fillId="11" borderId="6" xfId="2" applyFont="1" applyFill="1" applyBorder="1" applyAlignment="1">
      <alignment vertical="center" shrinkToFit="1"/>
    </xf>
    <xf numFmtId="43" fontId="24" fillId="11" borderId="6" xfId="0" applyNumberFormat="1" applyFont="1" applyFill="1" applyBorder="1" applyAlignment="1">
      <alignment vertical="center" shrinkToFit="1"/>
    </xf>
    <xf numFmtId="0" fontId="23" fillId="11" borderId="6" xfId="0" applyFont="1" applyFill="1" applyBorder="1" applyAlignment="1">
      <alignment horizontal="center" vertical="center" shrinkToFit="1"/>
    </xf>
    <xf numFmtId="0" fontId="23" fillId="11" borderId="6" xfId="0" applyFont="1" applyFill="1" applyBorder="1" applyAlignment="1">
      <alignment vertical="center" shrinkToFit="1"/>
    </xf>
    <xf numFmtId="44" fontId="23" fillId="0" borderId="6" xfId="1" applyFont="1" applyBorder="1" applyAlignment="1">
      <alignment vertical="center" shrinkToFit="1"/>
    </xf>
    <xf numFmtId="0" fontId="23" fillId="0" borderId="20" xfId="0" applyFont="1" applyBorder="1" applyAlignment="1">
      <alignment vertical="center" shrinkToFit="1"/>
    </xf>
    <xf numFmtId="0" fontId="23" fillId="0" borderId="0" xfId="0" applyFont="1" applyAlignment="1">
      <alignment vertical="center" shrinkToFit="1"/>
    </xf>
    <xf numFmtId="0" fontId="23" fillId="0" borderId="21" xfId="0" applyFont="1" applyBorder="1" applyAlignment="1">
      <alignment vertical="center" shrinkToFit="1"/>
    </xf>
    <xf numFmtId="0" fontId="24" fillId="0" borderId="6" xfId="0" applyFont="1" applyBorder="1" applyAlignment="1">
      <alignment horizontal="center" vertical="center" shrinkToFit="1"/>
    </xf>
    <xf numFmtId="43" fontId="23" fillId="0" borderId="6" xfId="0" applyNumberFormat="1" applyFont="1" applyBorder="1" applyAlignment="1">
      <alignment vertical="center" shrinkToFit="1"/>
    </xf>
    <xf numFmtId="0" fontId="24" fillId="10" borderId="6" xfId="0" applyFont="1" applyFill="1" applyBorder="1" applyAlignment="1">
      <alignment horizontal="center" vertical="center" shrinkToFit="1"/>
    </xf>
    <xf numFmtId="10" fontId="28" fillId="0" borderId="6" xfId="3" applyNumberFormat="1" applyFont="1" applyBorder="1" applyAlignment="1">
      <alignment vertical="center" shrinkToFit="1"/>
    </xf>
    <xf numFmtId="10" fontId="23" fillId="0" borderId="6" xfId="3" applyNumberFormat="1" applyFont="1" applyBorder="1" applyAlignment="1">
      <alignment vertical="center" shrinkToFit="1"/>
    </xf>
    <xf numFmtId="10" fontId="24" fillId="11" borderId="6" xfId="0" applyNumberFormat="1" applyFont="1" applyFill="1" applyBorder="1" applyAlignment="1">
      <alignment vertical="center" shrinkToFit="1"/>
    </xf>
    <xf numFmtId="43" fontId="29" fillId="11" borderId="6" xfId="0" applyNumberFormat="1" applyFont="1" applyFill="1" applyBorder="1" applyAlignment="1">
      <alignment vertical="center" shrinkToFit="1"/>
    </xf>
    <xf numFmtId="10" fontId="28" fillId="0" borderId="6" xfId="0" applyNumberFormat="1" applyFont="1" applyBorder="1" applyAlignment="1">
      <alignment vertical="center" shrinkToFit="1"/>
    </xf>
    <xf numFmtId="10" fontId="24" fillId="11" borderId="6" xfId="3" applyNumberFormat="1" applyFont="1" applyFill="1" applyBorder="1" applyAlignment="1">
      <alignment vertical="center" shrinkToFit="1"/>
    </xf>
    <xf numFmtId="44" fontId="23" fillId="0" borderId="6" xfId="0" applyNumberFormat="1" applyFont="1" applyBorder="1" applyAlignment="1">
      <alignment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4" xfId="0" applyFont="1" applyBorder="1" applyAlignment="1">
      <alignment horizontal="center" vertical="center" shrinkToFit="1"/>
    </xf>
    <xf numFmtId="0" fontId="24" fillId="13" borderId="6" xfId="0" applyFont="1" applyFill="1" applyBorder="1" applyAlignment="1">
      <alignment horizontal="center" vertical="center" shrinkToFit="1"/>
    </xf>
    <xf numFmtId="10" fontId="24" fillId="13" borderId="6" xfId="2" applyNumberFormat="1" applyFont="1" applyFill="1" applyBorder="1" applyAlignment="1">
      <alignment vertical="center" shrinkToFit="1"/>
    </xf>
    <xf numFmtId="43" fontId="23" fillId="13" borderId="6" xfId="2" applyFont="1" applyFill="1" applyBorder="1" applyAlignment="1">
      <alignment vertical="center" shrinkToFit="1"/>
    </xf>
    <xf numFmtId="10" fontId="24" fillId="13" borderId="6" xfId="0" applyNumberFormat="1" applyFont="1" applyFill="1" applyBorder="1" applyAlignment="1">
      <alignment vertical="center" shrinkToFit="1"/>
    </xf>
    <xf numFmtId="0" fontId="23" fillId="13" borderId="6" xfId="0" applyFont="1" applyFill="1" applyBorder="1" applyAlignment="1">
      <alignment vertical="center" shrinkToFit="1"/>
    </xf>
    <xf numFmtId="10" fontId="23" fillId="11" borderId="6" xfId="0" applyNumberFormat="1" applyFont="1" applyFill="1" applyBorder="1" applyAlignment="1">
      <alignment vertical="center" shrinkToFit="1"/>
    </xf>
    <xf numFmtId="0" fontId="2" fillId="2" borderId="14" xfId="0" applyFont="1" applyFill="1" applyBorder="1" applyAlignment="1">
      <alignment horizontal="center"/>
    </xf>
    <xf numFmtId="0" fontId="1" fillId="0" borderId="0" xfId="0" applyFont="1" applyAlignment="1">
      <alignment horizontal="left" vertical="center"/>
    </xf>
    <xf numFmtId="0" fontId="2" fillId="15" borderId="2" xfId="0" applyFont="1" applyFill="1" applyBorder="1" applyAlignment="1">
      <alignment horizontal="center"/>
    </xf>
    <xf numFmtId="0" fontId="2" fillId="15" borderId="3" xfId="0" applyFont="1" applyFill="1" applyBorder="1" applyAlignment="1">
      <alignment horizontal="center"/>
    </xf>
    <xf numFmtId="0" fontId="2" fillId="15" borderId="4" xfId="0" applyFont="1" applyFill="1" applyBorder="1" applyAlignment="1">
      <alignment horizontal="center"/>
    </xf>
    <xf numFmtId="0" fontId="2" fillId="15" borderId="1" xfId="0" applyFont="1" applyFill="1" applyBorder="1" applyAlignment="1">
      <alignment horizontal="center" vertical="center" wrapText="1"/>
    </xf>
    <xf numFmtId="0" fontId="2" fillId="15" borderId="5" xfId="0" applyFont="1" applyFill="1" applyBorder="1" applyAlignment="1">
      <alignment horizontal="center" vertical="center" wrapText="1"/>
    </xf>
    <xf numFmtId="0" fontId="2" fillId="15" borderId="6" xfId="0" applyFont="1" applyFill="1" applyBorder="1" applyAlignment="1">
      <alignment horizontal="center" vertical="center" wrapText="1"/>
    </xf>
    <xf numFmtId="49" fontId="2" fillId="0" borderId="1" xfId="0" applyNumberFormat="1" applyFont="1" applyBorder="1" applyAlignment="1">
      <alignment horizontal="center" vertical="center" textRotation="90"/>
    </xf>
    <xf numFmtId="49" fontId="2" fillId="0" borderId="7" xfId="0" applyNumberFormat="1" applyFont="1" applyBorder="1" applyAlignment="1">
      <alignment horizontal="center" vertical="center" textRotation="90"/>
    </xf>
    <xf numFmtId="49" fontId="2" fillId="0" borderId="5" xfId="0" applyNumberFormat="1" applyFont="1" applyBorder="1" applyAlignment="1">
      <alignment horizontal="center" vertical="center" textRotation="90"/>
    </xf>
    <xf numFmtId="0" fontId="1" fillId="0" borderId="0" xfId="0" applyFont="1" applyAlignment="1">
      <alignment horizontal="left" wrapText="1"/>
    </xf>
    <xf numFmtId="0" fontId="3" fillId="0" borderId="0" xfId="0" applyFont="1" applyAlignment="1">
      <alignment horizontal="center"/>
    </xf>
    <xf numFmtId="0" fontId="4" fillId="0" borderId="0" xfId="0" applyFont="1" applyAlignment="1">
      <alignment horizontal="center"/>
    </xf>
    <xf numFmtId="0" fontId="1" fillId="0" borderId="0" xfId="0" applyFont="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2" fillId="15" borderId="1" xfId="0" applyFont="1" applyFill="1" applyBorder="1" applyAlignment="1">
      <alignment horizontal="center" vertical="center"/>
    </xf>
    <xf numFmtId="0" fontId="2" fillId="15" borderId="5" xfId="0" applyFont="1" applyFill="1" applyBorder="1" applyAlignment="1">
      <alignment horizontal="center" vertical="center"/>
    </xf>
    <xf numFmtId="0" fontId="23" fillId="11" borderId="2" xfId="0" applyFont="1" applyFill="1" applyBorder="1" applyAlignment="1">
      <alignment horizontal="center" vertical="center" shrinkToFit="1"/>
    </xf>
    <xf numFmtId="0" fontId="23" fillId="11" borderId="3" xfId="0" applyFont="1" applyFill="1" applyBorder="1" applyAlignment="1">
      <alignment horizontal="center" vertical="center" shrinkToFit="1"/>
    </xf>
    <xf numFmtId="0" fontId="23" fillId="11" borderId="4" xfId="0" applyFont="1" applyFill="1" applyBorder="1" applyAlignment="1">
      <alignment horizontal="center" vertical="center" shrinkToFit="1"/>
    </xf>
    <xf numFmtId="0" fontId="24" fillId="0" borderId="2"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4" xfId="0" applyFont="1" applyBorder="1" applyAlignment="1">
      <alignment horizontal="center" vertical="center" shrinkToFit="1"/>
    </xf>
    <xf numFmtId="0" fontId="24" fillId="11" borderId="2" xfId="0" applyFont="1" applyFill="1" applyBorder="1" applyAlignment="1">
      <alignment horizontal="center" vertical="center" shrinkToFit="1"/>
    </xf>
    <xf numFmtId="0" fontId="24" fillId="11" borderId="3" xfId="0" applyFont="1" applyFill="1" applyBorder="1" applyAlignment="1">
      <alignment horizontal="center" vertical="center" shrinkToFit="1"/>
    </xf>
    <xf numFmtId="0" fontId="24" fillId="11" borderId="4" xfId="0" applyFont="1" applyFill="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4" xfId="0" applyFont="1" applyBorder="1" applyAlignment="1">
      <alignment horizontal="center" vertical="center" shrinkToFit="1"/>
    </xf>
    <xf numFmtId="0" fontId="25" fillId="0" borderId="2" xfId="0" applyFont="1" applyBorder="1" applyAlignment="1">
      <alignment horizontal="center" vertical="center" wrapText="1" shrinkToFit="1"/>
    </xf>
    <xf numFmtId="0" fontId="25" fillId="0" borderId="3" xfId="0" applyFont="1" applyBorder="1" applyAlignment="1">
      <alignment horizontal="center" vertical="center" wrapText="1" shrinkToFit="1"/>
    </xf>
    <xf numFmtId="0" fontId="25" fillId="0" borderId="4" xfId="0" applyFont="1" applyBorder="1" applyAlignment="1">
      <alignment horizontal="center" vertical="center" wrapText="1" shrinkToFit="1"/>
    </xf>
    <xf numFmtId="0" fontId="23" fillId="0" borderId="18" xfId="0" applyFont="1" applyBorder="1" applyAlignment="1">
      <alignment horizontal="left" vertical="center" shrinkToFit="1"/>
    </xf>
    <xf numFmtId="0" fontId="23" fillId="0" borderId="14" xfId="0" applyFont="1" applyBorder="1" applyAlignment="1">
      <alignment horizontal="left" vertical="center" shrinkToFit="1"/>
    </xf>
    <xf numFmtId="0" fontId="23" fillId="0" borderId="19" xfId="0" applyFont="1" applyBorder="1" applyAlignment="1">
      <alignment horizontal="left" vertical="center" shrinkToFit="1"/>
    </xf>
    <xf numFmtId="0" fontId="23" fillId="0" borderId="2" xfId="0" applyFont="1" applyBorder="1" applyAlignment="1">
      <alignment vertical="center" shrinkToFit="1"/>
    </xf>
    <xf numFmtId="0" fontId="23" fillId="0" borderId="3" xfId="0" applyFont="1" applyBorder="1" applyAlignment="1">
      <alignment vertical="center" shrinkToFit="1"/>
    </xf>
    <xf numFmtId="0" fontId="23" fillId="0" borderId="4" xfId="0" applyFont="1" applyBorder="1" applyAlignment="1">
      <alignment vertical="center" shrinkToFit="1"/>
    </xf>
    <xf numFmtId="0" fontId="24" fillId="13" borderId="2" xfId="0" applyFont="1" applyFill="1" applyBorder="1" applyAlignment="1">
      <alignment horizontal="left" vertical="center" shrinkToFit="1"/>
    </xf>
    <xf numFmtId="0" fontId="24" fillId="13" borderId="3" xfId="0" applyFont="1" applyFill="1" applyBorder="1" applyAlignment="1">
      <alignment horizontal="left" vertical="center" shrinkToFit="1"/>
    </xf>
    <xf numFmtId="0" fontId="24" fillId="13" borderId="4" xfId="0" applyFont="1" applyFill="1" applyBorder="1" applyAlignment="1">
      <alignment horizontal="left" vertical="center" shrinkToFit="1"/>
    </xf>
    <xf numFmtId="0" fontId="23" fillId="0" borderId="2" xfId="0" applyFont="1" applyBorder="1" applyAlignment="1">
      <alignment horizontal="left" vertical="center" shrinkToFit="1"/>
    </xf>
    <xf numFmtId="0" fontId="23" fillId="0" borderId="3" xfId="0" applyFont="1" applyBorder="1" applyAlignment="1">
      <alignment horizontal="left" vertical="center" shrinkToFit="1"/>
    </xf>
    <xf numFmtId="0" fontId="23" fillId="0" borderId="4" xfId="0" applyFont="1" applyBorder="1" applyAlignment="1">
      <alignment horizontal="left" vertical="center" shrinkToFit="1"/>
    </xf>
    <xf numFmtId="0" fontId="23" fillId="0" borderId="22" xfId="0" applyFont="1" applyBorder="1" applyAlignment="1">
      <alignment horizontal="left" vertical="center" shrinkToFit="1"/>
    </xf>
    <xf numFmtId="0" fontId="23" fillId="0" borderId="8" xfId="0" applyFont="1" applyBorder="1" applyAlignment="1">
      <alignment horizontal="left" vertical="center" shrinkToFit="1"/>
    </xf>
    <xf numFmtId="0" fontId="23" fillId="0" borderId="23" xfId="0" applyFont="1" applyBorder="1" applyAlignment="1">
      <alignment horizontal="left" vertical="center" shrinkToFit="1"/>
    </xf>
    <xf numFmtId="0" fontId="22" fillId="12" borderId="2" xfId="0" applyFont="1" applyFill="1" applyBorder="1" applyAlignment="1">
      <alignment horizontal="center" vertical="center" shrinkToFit="1"/>
    </xf>
    <xf numFmtId="0" fontId="22" fillId="12" borderId="3" xfId="0" applyFont="1" applyFill="1" applyBorder="1" applyAlignment="1">
      <alignment horizontal="center" vertical="center" shrinkToFit="1"/>
    </xf>
    <xf numFmtId="0" fontId="22" fillId="12" borderId="4" xfId="0" applyFont="1" applyFill="1" applyBorder="1" applyAlignment="1">
      <alignment horizontal="center" vertical="center" shrinkToFit="1"/>
    </xf>
    <xf numFmtId="0" fontId="26" fillId="12" borderId="2" xfId="0" applyFont="1" applyFill="1" applyBorder="1" applyAlignment="1">
      <alignment horizontal="center" vertical="center" shrinkToFit="1"/>
    </xf>
    <xf numFmtId="0" fontId="26" fillId="12" borderId="3" xfId="0" applyFont="1" applyFill="1" applyBorder="1" applyAlignment="1">
      <alignment horizontal="center" vertical="center" shrinkToFit="1"/>
    </xf>
    <xf numFmtId="0" fontId="26" fillId="12" borderId="4" xfId="0" applyFont="1" applyFill="1" applyBorder="1" applyAlignment="1">
      <alignment horizontal="center" vertical="center" shrinkToFit="1"/>
    </xf>
    <xf numFmtId="0" fontId="23" fillId="10" borderId="2" xfId="0" applyFont="1" applyFill="1" applyBorder="1" applyAlignment="1">
      <alignment horizontal="center" vertical="center" shrinkToFit="1"/>
    </xf>
    <xf numFmtId="0" fontId="23" fillId="10" borderId="3" xfId="0" applyFont="1" applyFill="1" applyBorder="1" applyAlignment="1">
      <alignment horizontal="center" vertical="center" shrinkToFit="1"/>
    </xf>
    <xf numFmtId="0" fontId="23" fillId="10" borderId="4" xfId="0" applyFont="1" applyFill="1" applyBorder="1" applyAlignment="1">
      <alignment horizontal="center" vertical="center" shrinkToFit="1"/>
    </xf>
    <xf numFmtId="0" fontId="26" fillId="12" borderId="2" xfId="0" applyFont="1" applyFill="1" applyBorder="1" applyAlignment="1">
      <alignment horizontal="center" vertical="center" wrapText="1" shrinkToFit="1"/>
    </xf>
    <xf numFmtId="0" fontId="26" fillId="12" borderId="3" xfId="0" applyFont="1" applyFill="1" applyBorder="1" applyAlignment="1">
      <alignment horizontal="center" vertical="center" wrapText="1" shrinkToFit="1"/>
    </xf>
    <xf numFmtId="0" fontId="26" fillId="12" borderId="4" xfId="0" applyFont="1" applyFill="1" applyBorder="1" applyAlignment="1">
      <alignment horizontal="center" vertical="center" wrapText="1" shrinkToFit="1"/>
    </xf>
    <xf numFmtId="0" fontId="23" fillId="0" borderId="2" xfId="0" applyFont="1" applyBorder="1" applyAlignment="1">
      <alignment horizontal="left" vertical="center" wrapText="1" shrinkToFit="1"/>
    </xf>
    <xf numFmtId="0" fontId="23" fillId="0" borderId="3" xfId="0" applyFont="1" applyBorder="1" applyAlignment="1">
      <alignment horizontal="left" vertical="center" wrapText="1" shrinkToFit="1"/>
    </xf>
    <xf numFmtId="0" fontId="23" fillId="0" borderId="4" xfId="0" applyFont="1" applyBorder="1" applyAlignment="1">
      <alignment horizontal="left" vertical="center" wrapText="1" shrinkToFit="1"/>
    </xf>
    <xf numFmtId="0" fontId="23" fillId="0" borderId="2" xfId="0" applyFont="1" applyBorder="1" applyAlignment="1">
      <alignment horizontal="justify" vertical="center" shrinkToFit="1"/>
    </xf>
    <xf numFmtId="0" fontId="23" fillId="0" borderId="3" xfId="0" applyFont="1" applyBorder="1" applyAlignment="1">
      <alignment horizontal="justify" vertical="center" shrinkToFit="1"/>
    </xf>
    <xf numFmtId="0" fontId="23" fillId="0" borderId="4" xfId="0" applyFont="1" applyBorder="1" applyAlignment="1">
      <alignment horizontal="justify" vertical="center" shrinkToFit="1"/>
    </xf>
    <xf numFmtId="0" fontId="29" fillId="11" borderId="2" xfId="0" applyFont="1" applyFill="1" applyBorder="1" applyAlignment="1">
      <alignment horizontal="center" vertical="center" shrinkToFit="1"/>
    </xf>
    <xf numFmtId="0" fontId="29" fillId="11" borderId="3" xfId="0" applyFont="1" applyFill="1" applyBorder="1" applyAlignment="1">
      <alignment horizontal="center" vertical="center" shrinkToFit="1"/>
    </xf>
    <xf numFmtId="0" fontId="29" fillId="11" borderId="4" xfId="0" applyFont="1" applyFill="1" applyBorder="1" applyAlignment="1">
      <alignment horizontal="center" vertical="center" shrinkToFit="1"/>
    </xf>
    <xf numFmtId="0" fontId="24" fillId="10" borderId="2" xfId="0" applyFont="1" applyFill="1" applyBorder="1" applyAlignment="1">
      <alignment horizontal="center" vertical="center" shrinkToFit="1"/>
    </xf>
    <xf numFmtId="0" fontId="24" fillId="10" borderId="3" xfId="0" applyFont="1" applyFill="1" applyBorder="1" applyAlignment="1">
      <alignment horizontal="center" vertical="center" shrinkToFit="1"/>
    </xf>
    <xf numFmtId="0" fontId="24" fillId="10" borderId="4" xfId="0" applyFont="1" applyFill="1" applyBorder="1" applyAlignment="1">
      <alignment horizontal="center" vertical="center" shrinkToFit="1"/>
    </xf>
    <xf numFmtId="0" fontId="27" fillId="12" borderId="3" xfId="0" applyFont="1" applyFill="1" applyBorder="1" applyAlignment="1">
      <alignment horizontal="center" vertical="center" shrinkToFit="1"/>
    </xf>
    <xf numFmtId="0" fontId="27" fillId="12" borderId="4" xfId="0" applyFont="1" applyFill="1" applyBorder="1" applyAlignment="1">
      <alignment horizontal="center" vertical="center" shrinkToFit="1"/>
    </xf>
    <xf numFmtId="0" fontId="24" fillId="11" borderId="2" xfId="0" applyFont="1" applyFill="1" applyBorder="1" applyAlignment="1">
      <alignment horizontal="right" vertical="center" shrinkToFit="1"/>
    </xf>
    <xf numFmtId="0" fontId="24" fillId="11" borderId="3" xfId="0" applyFont="1" applyFill="1" applyBorder="1" applyAlignment="1">
      <alignment horizontal="right" vertical="center" shrinkToFit="1"/>
    </xf>
    <xf numFmtId="0" fontId="24" fillId="11" borderId="4" xfId="0" applyFont="1" applyFill="1" applyBorder="1" applyAlignment="1">
      <alignment horizontal="right" vertical="center" shrinkToFit="1"/>
    </xf>
    <xf numFmtId="0" fontId="23" fillId="11" borderId="2" xfId="0" applyFont="1" applyFill="1" applyBorder="1" applyAlignment="1">
      <alignment horizontal="right" vertical="center" shrinkToFit="1"/>
    </xf>
    <xf numFmtId="0" fontId="23" fillId="11" borderId="3" xfId="0" applyFont="1" applyFill="1" applyBorder="1" applyAlignment="1">
      <alignment horizontal="right" vertical="center" shrinkToFit="1"/>
    </xf>
    <xf numFmtId="0" fontId="23" fillId="11" borderId="4" xfId="0" applyFont="1" applyFill="1" applyBorder="1" applyAlignment="1">
      <alignment horizontal="right" vertical="center" shrinkToFit="1"/>
    </xf>
    <xf numFmtId="0" fontId="27" fillId="12" borderId="3" xfId="0" applyFont="1" applyFill="1" applyBorder="1" applyAlignment="1">
      <alignment horizontal="center" vertical="center" wrapText="1" shrinkToFit="1"/>
    </xf>
    <xf numFmtId="0" fontId="27" fillId="12" borderId="4" xfId="0" applyFont="1" applyFill="1" applyBorder="1" applyAlignment="1">
      <alignment horizontal="center" vertical="center" wrapText="1" shrinkToFit="1"/>
    </xf>
    <xf numFmtId="0" fontId="23" fillId="10" borderId="2" xfId="0" applyFont="1" applyFill="1" applyBorder="1" applyAlignment="1">
      <alignment horizontal="justify" vertical="center" shrinkToFit="1"/>
    </xf>
    <xf numFmtId="0" fontId="23" fillId="10" borderId="3" xfId="0" applyFont="1" applyFill="1" applyBorder="1" applyAlignment="1">
      <alignment horizontal="justify" vertical="center" shrinkToFit="1"/>
    </xf>
    <xf numFmtId="0" fontId="23" fillId="10" borderId="4" xfId="0" applyFont="1" applyFill="1" applyBorder="1" applyAlignment="1">
      <alignment horizontal="justify" vertical="center" shrinkToFit="1"/>
    </xf>
    <xf numFmtId="0" fontId="26" fillId="12" borderId="22" xfId="0" applyFont="1" applyFill="1" applyBorder="1" applyAlignment="1">
      <alignment horizontal="center" vertical="center" shrinkToFit="1"/>
    </xf>
    <xf numFmtId="0" fontId="26" fillId="12" borderId="8" xfId="0" applyFont="1" applyFill="1" applyBorder="1" applyAlignment="1">
      <alignment horizontal="center" vertical="center" shrinkToFit="1"/>
    </xf>
    <xf numFmtId="0" fontId="26" fillId="12" borderId="23" xfId="0" applyFont="1" applyFill="1" applyBorder="1" applyAlignment="1">
      <alignment horizontal="center" vertical="center" shrinkToFit="1"/>
    </xf>
    <xf numFmtId="0" fontId="26" fillId="12" borderId="18" xfId="0" applyFont="1" applyFill="1" applyBorder="1" applyAlignment="1">
      <alignment horizontal="center" vertical="center" shrinkToFit="1"/>
    </xf>
    <xf numFmtId="0" fontId="26" fillId="12" borderId="14" xfId="0" applyFont="1" applyFill="1" applyBorder="1" applyAlignment="1">
      <alignment horizontal="center" vertical="center" shrinkToFit="1"/>
    </xf>
    <xf numFmtId="0" fontId="26" fillId="12" borderId="19" xfId="0" applyFont="1" applyFill="1" applyBorder="1" applyAlignment="1">
      <alignment horizontal="center" vertical="center" shrinkToFit="1"/>
    </xf>
    <xf numFmtId="0" fontId="24" fillId="11" borderId="2" xfId="0" applyFont="1" applyFill="1" applyBorder="1" applyAlignment="1">
      <alignment horizontal="center" vertical="center" wrapText="1" shrinkToFit="1"/>
    </xf>
    <xf numFmtId="0" fontId="24" fillId="11" borderId="3" xfId="0" applyFont="1" applyFill="1" applyBorder="1" applyAlignment="1">
      <alignment horizontal="center" vertical="center" wrapText="1" shrinkToFit="1"/>
    </xf>
    <xf numFmtId="0" fontId="24" fillId="11" borderId="4" xfId="0" applyFont="1" applyFill="1" applyBorder="1" applyAlignment="1">
      <alignment horizontal="center" vertical="center" wrapText="1" shrinkToFit="1"/>
    </xf>
    <xf numFmtId="0" fontId="23" fillId="10" borderId="22" xfId="0" applyFont="1" applyFill="1" applyBorder="1" applyAlignment="1">
      <alignment horizontal="left" vertical="center" shrinkToFit="1"/>
    </xf>
    <xf numFmtId="0" fontId="23" fillId="10" borderId="8" xfId="0" applyFont="1" applyFill="1" applyBorder="1" applyAlignment="1">
      <alignment horizontal="left" vertical="center" shrinkToFit="1"/>
    </xf>
    <xf numFmtId="0" fontId="23" fillId="10" borderId="23" xfId="0" applyFont="1" applyFill="1" applyBorder="1" applyAlignment="1">
      <alignment horizontal="left" vertical="center" shrinkToFit="1"/>
    </xf>
    <xf numFmtId="0" fontId="23" fillId="10" borderId="20" xfId="0" applyFont="1" applyFill="1" applyBorder="1" applyAlignment="1">
      <alignment horizontal="left" vertical="center" shrinkToFit="1"/>
    </xf>
    <xf numFmtId="0" fontId="23" fillId="10" borderId="0" xfId="0" applyFont="1" applyFill="1" applyAlignment="1">
      <alignment horizontal="left" vertical="center" shrinkToFit="1"/>
    </xf>
    <xf numFmtId="0" fontId="23" fillId="10" borderId="21" xfId="0" applyFont="1" applyFill="1" applyBorder="1" applyAlignment="1">
      <alignment horizontal="left" vertical="center" shrinkToFit="1"/>
    </xf>
    <xf numFmtId="0" fontId="23" fillId="10" borderId="18" xfId="0" applyFont="1" applyFill="1" applyBorder="1" applyAlignment="1">
      <alignment horizontal="left" vertical="center" shrinkToFit="1"/>
    </xf>
    <xf numFmtId="0" fontId="23" fillId="10" borderId="14" xfId="0" applyFont="1" applyFill="1" applyBorder="1" applyAlignment="1">
      <alignment horizontal="left" vertical="center" shrinkToFit="1"/>
    </xf>
    <xf numFmtId="0" fontId="23" fillId="10" borderId="19" xfId="0" applyFont="1" applyFill="1" applyBorder="1" applyAlignment="1">
      <alignment horizontal="left" vertical="center" shrinkToFit="1"/>
    </xf>
    <xf numFmtId="0" fontId="23" fillId="11" borderId="2" xfId="0" applyFont="1" applyFill="1" applyBorder="1" applyAlignment="1">
      <alignment horizontal="left" vertical="center" shrinkToFit="1"/>
    </xf>
    <xf numFmtId="0" fontId="23" fillId="11" borderId="3" xfId="0" applyFont="1" applyFill="1" applyBorder="1" applyAlignment="1">
      <alignment horizontal="left" vertical="center" shrinkToFit="1"/>
    </xf>
    <xf numFmtId="0" fontId="23" fillId="11" borderId="4" xfId="0" applyFont="1" applyFill="1" applyBorder="1" applyAlignment="1">
      <alignment horizontal="left" vertical="center" shrinkToFit="1"/>
    </xf>
    <xf numFmtId="0" fontId="22" fillId="10" borderId="2" xfId="0" applyFont="1" applyFill="1" applyBorder="1" applyAlignment="1">
      <alignment horizontal="center" vertical="center" shrinkToFit="1"/>
    </xf>
    <xf numFmtId="0" fontId="22" fillId="10" borderId="3" xfId="0" applyFont="1" applyFill="1" applyBorder="1" applyAlignment="1">
      <alignment horizontal="center" vertical="center" shrinkToFit="1"/>
    </xf>
    <xf numFmtId="0" fontId="22" fillId="10" borderId="4" xfId="0" applyFont="1" applyFill="1" applyBorder="1" applyAlignment="1">
      <alignment horizontal="center" vertical="center" shrinkToFit="1"/>
    </xf>
    <xf numFmtId="0" fontId="23" fillId="0" borderId="20" xfId="0" applyFont="1" applyBorder="1" applyAlignment="1">
      <alignment horizontal="left" vertical="center" shrinkToFit="1"/>
    </xf>
    <xf numFmtId="0" fontId="23" fillId="0" borderId="0" xfId="0" applyFont="1" applyAlignment="1">
      <alignment horizontal="left" vertical="center" shrinkToFit="1"/>
    </xf>
    <xf numFmtId="0" fontId="23" fillId="0" borderId="21" xfId="0" applyFont="1" applyBorder="1" applyAlignment="1">
      <alignment horizontal="left" vertical="center" shrinkToFit="1"/>
    </xf>
    <xf numFmtId="0" fontId="23" fillId="0" borderId="2" xfId="0" applyFont="1" applyBorder="1" applyAlignment="1">
      <alignment horizontal="center" vertical="center" wrapText="1" shrinkToFit="1"/>
    </xf>
    <xf numFmtId="0" fontId="23" fillId="0" borderId="3" xfId="0" applyFont="1" applyBorder="1" applyAlignment="1">
      <alignment horizontal="center" vertical="center" wrapText="1" shrinkToFit="1"/>
    </xf>
    <xf numFmtId="0" fontId="23" fillId="0" borderId="4" xfId="0" applyFont="1" applyBorder="1" applyAlignment="1">
      <alignment horizontal="center" vertical="center" wrapText="1"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1" fillId="0" borderId="4" xfId="0" applyFont="1" applyBorder="1" applyAlignment="1">
      <alignment vertical="center" shrinkToFit="1"/>
    </xf>
    <xf numFmtId="0" fontId="1" fillId="11" borderId="2" xfId="0" applyFont="1" applyFill="1" applyBorder="1" applyAlignment="1">
      <alignment horizontal="center" vertical="center" shrinkToFit="1"/>
    </xf>
    <xf numFmtId="0" fontId="1" fillId="11" borderId="3" xfId="0" applyFont="1" applyFill="1" applyBorder="1" applyAlignment="1">
      <alignment horizontal="center" vertical="center" shrinkToFit="1"/>
    </xf>
    <xf numFmtId="0" fontId="1" fillId="11" borderId="4" xfId="0" applyFont="1" applyFill="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11" borderId="2" xfId="0" applyFont="1" applyFill="1" applyBorder="1" applyAlignment="1">
      <alignment horizontal="center" vertical="center" shrinkToFit="1"/>
    </xf>
    <xf numFmtId="0" fontId="2" fillId="11" borderId="3" xfId="0" applyFont="1" applyFill="1" applyBorder="1" applyAlignment="1">
      <alignment horizontal="center" vertical="center" shrinkToFit="1"/>
    </xf>
    <xf numFmtId="0" fontId="2" fillId="11" borderId="4" xfId="0" applyFont="1" applyFill="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16" fillId="12" borderId="2" xfId="0" applyFont="1" applyFill="1" applyBorder="1" applyAlignment="1">
      <alignment horizontal="center" vertical="center" shrinkToFit="1"/>
    </xf>
    <xf numFmtId="0" fontId="16" fillId="12" borderId="3" xfId="0" applyFont="1" applyFill="1" applyBorder="1" applyAlignment="1">
      <alignment horizontal="center" vertical="center" shrinkToFit="1"/>
    </xf>
    <xf numFmtId="0" fontId="16" fillId="12" borderId="4" xfId="0" applyFont="1" applyFill="1" applyBorder="1" applyAlignment="1">
      <alignment horizontal="center" vertical="center" shrinkToFit="1"/>
    </xf>
    <xf numFmtId="0" fontId="1" fillId="0" borderId="2" xfId="0" applyFont="1" applyBorder="1" applyAlignment="1">
      <alignment horizontal="left" vertical="center" shrinkToFit="1"/>
    </xf>
    <xf numFmtId="0" fontId="1" fillId="0" borderId="3" xfId="0" applyFont="1" applyBorder="1" applyAlignment="1">
      <alignment horizontal="left" vertical="center" shrinkToFit="1"/>
    </xf>
    <xf numFmtId="0" fontId="1" fillId="0" borderId="4" xfId="0" applyFont="1" applyBorder="1" applyAlignment="1">
      <alignment horizontal="left" vertical="center" shrinkToFit="1"/>
    </xf>
    <xf numFmtId="0" fontId="2" fillId="13" borderId="2" xfId="0" applyFont="1" applyFill="1" applyBorder="1" applyAlignment="1">
      <alignment horizontal="left" vertical="center" shrinkToFit="1"/>
    </xf>
    <xf numFmtId="0" fontId="2" fillId="13" borderId="3" xfId="0" applyFont="1" applyFill="1" applyBorder="1" applyAlignment="1">
      <alignment horizontal="left" vertical="center" shrinkToFit="1"/>
    </xf>
    <xf numFmtId="0" fontId="2" fillId="13" borderId="4" xfId="0" applyFont="1" applyFill="1" applyBorder="1" applyAlignment="1">
      <alignment horizontal="left" vertical="center" shrinkToFit="1"/>
    </xf>
    <xf numFmtId="0" fontId="1" fillId="0" borderId="22" xfId="0" applyFont="1" applyBorder="1" applyAlignment="1">
      <alignment horizontal="left" vertical="center" shrinkToFit="1"/>
    </xf>
    <xf numFmtId="0" fontId="1" fillId="0" borderId="8" xfId="0" applyFont="1" applyBorder="1" applyAlignment="1">
      <alignment horizontal="left" vertical="center" shrinkToFit="1"/>
    </xf>
    <xf numFmtId="0" fontId="1" fillId="0" borderId="23" xfId="0" applyFont="1" applyBorder="1" applyAlignment="1">
      <alignment horizontal="left" vertical="center" shrinkToFit="1"/>
    </xf>
    <xf numFmtId="0" fontId="1" fillId="0" borderId="18" xfId="0" applyFont="1" applyBorder="1" applyAlignment="1">
      <alignment horizontal="left" vertical="center" shrinkToFit="1"/>
    </xf>
    <xf numFmtId="0" fontId="1" fillId="0" borderId="14" xfId="0" applyFont="1" applyBorder="1" applyAlignment="1">
      <alignment horizontal="left" vertical="center" shrinkToFit="1"/>
    </xf>
    <xf numFmtId="0" fontId="1" fillId="0" borderId="19" xfId="0" applyFont="1" applyBorder="1" applyAlignment="1">
      <alignment horizontal="left" vertical="center" shrinkToFit="1"/>
    </xf>
    <xf numFmtId="0" fontId="1" fillId="10" borderId="2" xfId="0" applyFont="1" applyFill="1" applyBorder="1" applyAlignment="1">
      <alignment horizontal="center" vertical="center" shrinkToFit="1"/>
    </xf>
    <xf numFmtId="0" fontId="1" fillId="10" borderId="3" xfId="0" applyFont="1" applyFill="1" applyBorder="1" applyAlignment="1">
      <alignment horizontal="center" vertical="center" shrinkToFit="1"/>
    </xf>
    <xf numFmtId="0" fontId="1" fillId="10" borderId="4" xfId="0" applyFont="1" applyFill="1" applyBorder="1" applyAlignment="1">
      <alignment horizontal="center" vertical="center" shrinkToFit="1"/>
    </xf>
    <xf numFmtId="0" fontId="18" fillId="12" borderId="2" xfId="0" applyFont="1" applyFill="1" applyBorder="1" applyAlignment="1">
      <alignment horizontal="center" vertical="center" shrinkToFit="1"/>
    </xf>
    <xf numFmtId="0" fontId="18" fillId="12" borderId="3" xfId="0" applyFont="1" applyFill="1" applyBorder="1" applyAlignment="1">
      <alignment horizontal="center" vertical="center" shrinkToFit="1"/>
    </xf>
    <xf numFmtId="0" fontId="18" fillId="12" borderId="4" xfId="0" applyFont="1" applyFill="1" applyBorder="1" applyAlignment="1">
      <alignment horizontal="center" vertical="center" shrinkToFit="1"/>
    </xf>
    <xf numFmtId="0" fontId="18" fillId="12" borderId="2" xfId="0" applyFont="1" applyFill="1" applyBorder="1" applyAlignment="1">
      <alignment horizontal="center" vertical="center" wrapText="1" shrinkToFit="1"/>
    </xf>
    <xf numFmtId="0" fontId="18" fillId="12" borderId="3" xfId="0" applyFont="1" applyFill="1" applyBorder="1" applyAlignment="1">
      <alignment horizontal="center" vertical="center" wrapText="1" shrinkToFit="1"/>
    </xf>
    <xf numFmtId="0" fontId="18" fillId="12" borderId="4" xfId="0" applyFont="1" applyFill="1" applyBorder="1" applyAlignment="1">
      <alignment horizontal="center" vertical="center" wrapText="1" shrinkToFit="1"/>
    </xf>
    <xf numFmtId="0" fontId="1" fillId="0" borderId="2" xfId="0" applyFont="1" applyBorder="1" applyAlignment="1">
      <alignment horizontal="left" vertical="center" wrapText="1" shrinkToFit="1"/>
    </xf>
    <xf numFmtId="0" fontId="1" fillId="0" borderId="3" xfId="0" applyFont="1" applyBorder="1" applyAlignment="1">
      <alignment horizontal="left" vertical="center" wrapText="1" shrinkToFit="1"/>
    </xf>
    <xf numFmtId="0" fontId="1" fillId="0" borderId="4" xfId="0" applyFont="1" applyBorder="1" applyAlignment="1">
      <alignment horizontal="left" vertical="center" wrapText="1" shrinkToFit="1"/>
    </xf>
    <xf numFmtId="0" fontId="1" fillId="0" borderId="2" xfId="0" applyFont="1" applyBorder="1" applyAlignment="1">
      <alignment horizontal="justify" vertical="center" shrinkToFit="1"/>
    </xf>
    <xf numFmtId="0" fontId="1" fillId="0" borderId="3" xfId="0" applyFont="1" applyBorder="1" applyAlignment="1">
      <alignment horizontal="justify" vertical="center" shrinkToFit="1"/>
    </xf>
    <xf numFmtId="0" fontId="1" fillId="0" borderId="4" xfId="0" applyFont="1" applyBorder="1" applyAlignment="1">
      <alignment horizontal="justify" vertical="center" shrinkToFit="1"/>
    </xf>
    <xf numFmtId="0" fontId="20" fillId="11" borderId="2" xfId="0" applyFont="1" applyFill="1" applyBorder="1" applyAlignment="1">
      <alignment horizontal="center" vertical="center" shrinkToFit="1"/>
    </xf>
    <xf numFmtId="0" fontId="20" fillId="11" borderId="3" xfId="0" applyFont="1" applyFill="1" applyBorder="1" applyAlignment="1">
      <alignment horizontal="center" vertical="center" shrinkToFit="1"/>
    </xf>
    <xf numFmtId="0" fontId="20" fillId="11" borderId="4" xfId="0" applyFont="1" applyFill="1" applyBorder="1" applyAlignment="1">
      <alignment horizontal="center" vertical="center" shrinkToFit="1"/>
    </xf>
    <xf numFmtId="0" fontId="2" fillId="11" borderId="2" xfId="0" applyFont="1" applyFill="1" applyBorder="1" applyAlignment="1">
      <alignment horizontal="right" vertical="center" shrinkToFit="1"/>
    </xf>
    <xf numFmtId="0" fontId="2" fillId="11" borderId="3" xfId="0" applyFont="1" applyFill="1" applyBorder="1" applyAlignment="1">
      <alignment horizontal="right" vertical="center" shrinkToFit="1"/>
    </xf>
    <xf numFmtId="0" fontId="2" fillId="11" borderId="4" xfId="0" applyFont="1" applyFill="1" applyBorder="1" applyAlignment="1">
      <alignment horizontal="right" vertical="center" shrinkToFit="1"/>
    </xf>
    <xf numFmtId="0" fontId="2" fillId="10" borderId="2" xfId="0" applyFont="1" applyFill="1" applyBorder="1" applyAlignment="1">
      <alignment horizontal="center" vertical="center" shrinkToFit="1"/>
    </xf>
    <xf numFmtId="0" fontId="2" fillId="10" borderId="3" xfId="0" applyFont="1" applyFill="1" applyBorder="1" applyAlignment="1">
      <alignment horizontal="center" vertical="center" shrinkToFit="1"/>
    </xf>
    <xf numFmtId="0" fontId="2" fillId="10" borderId="4" xfId="0" applyFont="1" applyFill="1" applyBorder="1" applyAlignment="1">
      <alignment horizontal="center" vertical="center" shrinkToFit="1"/>
    </xf>
    <xf numFmtId="0" fontId="1" fillId="11" borderId="2" xfId="0" applyFont="1" applyFill="1" applyBorder="1" applyAlignment="1">
      <alignment horizontal="right" vertical="center" shrinkToFit="1"/>
    </xf>
    <xf numFmtId="0" fontId="1" fillId="11" borderId="3" xfId="0" applyFont="1" applyFill="1" applyBorder="1" applyAlignment="1">
      <alignment horizontal="right" vertical="center" shrinkToFit="1"/>
    </xf>
    <xf numFmtId="0" fontId="1" fillId="11" borderId="4" xfId="0" applyFont="1" applyFill="1" applyBorder="1" applyAlignment="1">
      <alignment horizontal="right" vertical="center" shrinkToFit="1"/>
    </xf>
    <xf numFmtId="0" fontId="19" fillId="12" borderId="3" xfId="0" applyFont="1" applyFill="1" applyBorder="1" applyAlignment="1">
      <alignment horizontal="center" vertical="center" shrinkToFit="1"/>
    </xf>
    <xf numFmtId="0" fontId="19" fillId="12" borderId="4" xfId="0" applyFont="1" applyFill="1" applyBorder="1" applyAlignment="1">
      <alignment horizontal="center" vertical="center" shrinkToFit="1"/>
    </xf>
    <xf numFmtId="0" fontId="19" fillId="12" borderId="3" xfId="0" applyFont="1" applyFill="1" applyBorder="1" applyAlignment="1">
      <alignment horizontal="center" vertical="center" wrapText="1" shrinkToFit="1"/>
    </xf>
    <xf numFmtId="0" fontId="19" fillId="12" borderId="4" xfId="0" applyFont="1" applyFill="1" applyBorder="1" applyAlignment="1">
      <alignment horizontal="center" vertical="center" wrapText="1" shrinkToFit="1"/>
    </xf>
    <xf numFmtId="0" fontId="1" fillId="10" borderId="2" xfId="0" applyFont="1" applyFill="1" applyBorder="1" applyAlignment="1">
      <alignment horizontal="justify" vertical="center" shrinkToFit="1"/>
    </xf>
    <xf numFmtId="0" fontId="1" fillId="10" borderId="3" xfId="0" applyFont="1" applyFill="1" applyBorder="1" applyAlignment="1">
      <alignment horizontal="justify" vertical="center" shrinkToFit="1"/>
    </xf>
    <xf numFmtId="0" fontId="1" fillId="10" borderId="4" xfId="0" applyFont="1" applyFill="1" applyBorder="1" applyAlignment="1">
      <alignment horizontal="justify" vertical="center" shrinkToFit="1"/>
    </xf>
    <xf numFmtId="0" fontId="18" fillId="12" borderId="22" xfId="0" applyFont="1" applyFill="1" applyBorder="1" applyAlignment="1">
      <alignment horizontal="center" vertical="center" shrinkToFit="1"/>
    </xf>
    <xf numFmtId="0" fontId="18" fillId="12" borderId="8" xfId="0" applyFont="1" applyFill="1" applyBorder="1" applyAlignment="1">
      <alignment horizontal="center" vertical="center" shrinkToFit="1"/>
    </xf>
    <xf numFmtId="0" fontId="18" fillId="12" borderId="23" xfId="0" applyFont="1" applyFill="1" applyBorder="1" applyAlignment="1">
      <alignment horizontal="center" vertical="center" shrinkToFit="1"/>
    </xf>
    <xf numFmtId="0" fontId="18" fillId="12" borderId="18" xfId="0" applyFont="1" applyFill="1" applyBorder="1" applyAlignment="1">
      <alignment horizontal="center" vertical="center" shrinkToFit="1"/>
    </xf>
    <xf numFmtId="0" fontId="18" fillId="12" borderId="14" xfId="0" applyFont="1" applyFill="1" applyBorder="1" applyAlignment="1">
      <alignment horizontal="center" vertical="center" shrinkToFit="1"/>
    </xf>
    <xf numFmtId="0" fontId="18" fillId="12" borderId="19" xfId="0" applyFont="1" applyFill="1" applyBorder="1" applyAlignment="1">
      <alignment horizontal="center" vertical="center" shrinkToFit="1"/>
    </xf>
    <xf numFmtId="0" fontId="2" fillId="11" borderId="2" xfId="0" applyFont="1" applyFill="1" applyBorder="1" applyAlignment="1">
      <alignment horizontal="center" vertical="center" wrapText="1" shrinkToFit="1"/>
    </xf>
    <xf numFmtId="0" fontId="2" fillId="11" borderId="3" xfId="0" applyFont="1" applyFill="1" applyBorder="1" applyAlignment="1">
      <alignment horizontal="center" vertical="center" wrapText="1" shrinkToFit="1"/>
    </xf>
    <xf numFmtId="0" fontId="2" fillId="11" borderId="4" xfId="0" applyFont="1" applyFill="1" applyBorder="1" applyAlignment="1">
      <alignment horizontal="center" vertical="center" wrapText="1" shrinkToFit="1"/>
    </xf>
    <xf numFmtId="0" fontId="17" fillId="0" borderId="2" xfId="0" applyFont="1" applyBorder="1" applyAlignment="1">
      <alignment horizontal="center" vertical="center" wrapText="1" shrinkToFit="1"/>
    </xf>
    <xf numFmtId="0" fontId="17" fillId="0" borderId="3"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1" fillId="10" borderId="22" xfId="0" applyFont="1" applyFill="1" applyBorder="1" applyAlignment="1">
      <alignment horizontal="left" vertical="center" shrinkToFit="1"/>
    </xf>
    <xf numFmtId="0" fontId="1" fillId="10" borderId="8" xfId="0" applyFont="1" applyFill="1" applyBorder="1" applyAlignment="1">
      <alignment horizontal="left" vertical="center" shrinkToFit="1"/>
    </xf>
    <xf numFmtId="0" fontId="1" fillId="10" borderId="23" xfId="0" applyFont="1" applyFill="1" applyBorder="1" applyAlignment="1">
      <alignment horizontal="left" vertical="center" shrinkToFit="1"/>
    </xf>
    <xf numFmtId="0" fontId="1" fillId="10" borderId="20" xfId="0" applyFont="1" applyFill="1" applyBorder="1" applyAlignment="1">
      <alignment horizontal="left" vertical="center" shrinkToFit="1"/>
    </xf>
    <xf numFmtId="0" fontId="1" fillId="10" borderId="0" xfId="0" applyFont="1" applyFill="1" applyAlignment="1">
      <alignment horizontal="left" vertical="center" shrinkToFit="1"/>
    </xf>
    <xf numFmtId="0" fontId="1" fillId="10" borderId="21" xfId="0" applyFont="1" applyFill="1" applyBorder="1" applyAlignment="1">
      <alignment horizontal="left" vertical="center" shrinkToFit="1"/>
    </xf>
    <xf numFmtId="0" fontId="1" fillId="10" borderId="18" xfId="0" applyFont="1" applyFill="1" applyBorder="1" applyAlignment="1">
      <alignment horizontal="left" vertical="center" shrinkToFit="1"/>
    </xf>
    <xf numFmtId="0" fontId="1" fillId="10" borderId="14" xfId="0" applyFont="1" applyFill="1" applyBorder="1" applyAlignment="1">
      <alignment horizontal="left" vertical="center" shrinkToFit="1"/>
    </xf>
    <xf numFmtId="0" fontId="1" fillId="10" borderId="19" xfId="0" applyFont="1" applyFill="1" applyBorder="1" applyAlignment="1">
      <alignment horizontal="left" vertical="center" shrinkToFit="1"/>
    </xf>
    <xf numFmtId="0" fontId="1" fillId="11" borderId="2" xfId="0" applyFont="1" applyFill="1" applyBorder="1" applyAlignment="1">
      <alignment horizontal="left" vertical="center" shrinkToFit="1"/>
    </xf>
    <xf numFmtId="0" fontId="1" fillId="11" borderId="3" xfId="0" applyFont="1" applyFill="1" applyBorder="1" applyAlignment="1">
      <alignment horizontal="left" vertical="center" shrinkToFit="1"/>
    </xf>
    <xf numFmtId="0" fontId="1" fillId="11" borderId="4" xfId="0" applyFont="1" applyFill="1" applyBorder="1" applyAlignment="1">
      <alignment horizontal="left" vertical="center" shrinkToFit="1"/>
    </xf>
    <xf numFmtId="0" fontId="16" fillId="10" borderId="2" xfId="0" applyFont="1" applyFill="1" applyBorder="1" applyAlignment="1">
      <alignment horizontal="center" vertical="center" shrinkToFit="1"/>
    </xf>
    <xf numFmtId="0" fontId="16" fillId="10" borderId="3" xfId="0" applyFont="1" applyFill="1" applyBorder="1" applyAlignment="1">
      <alignment horizontal="center" vertical="center" shrinkToFit="1"/>
    </xf>
    <xf numFmtId="0" fontId="16" fillId="10" borderId="4" xfId="0" applyFont="1" applyFill="1" applyBorder="1" applyAlignment="1">
      <alignment horizontal="center" vertical="center" shrinkToFit="1"/>
    </xf>
    <xf numFmtId="0" fontId="1" fillId="0" borderId="20" xfId="0" applyFont="1" applyBorder="1" applyAlignment="1">
      <alignment horizontal="left" vertical="center" shrinkToFit="1"/>
    </xf>
    <xf numFmtId="0" fontId="1" fillId="0" borderId="0" xfId="0" applyFont="1" applyAlignment="1">
      <alignment horizontal="left" vertical="center" shrinkToFit="1"/>
    </xf>
    <xf numFmtId="0" fontId="1" fillId="0" borderId="21" xfId="0" applyFont="1" applyBorder="1" applyAlignment="1">
      <alignment horizontal="left" vertical="center" shrinkToFit="1"/>
    </xf>
    <xf numFmtId="0" fontId="1" fillId="0" borderId="2" xfId="0" applyFont="1" applyBorder="1" applyAlignment="1">
      <alignment horizontal="center" vertical="center" wrapText="1" shrinkToFit="1"/>
    </xf>
    <xf numFmtId="0" fontId="1" fillId="0" borderId="3" xfId="0" applyFont="1" applyBorder="1" applyAlignment="1">
      <alignment horizontal="center" vertical="center" wrapText="1" shrinkToFit="1"/>
    </xf>
    <xf numFmtId="0" fontId="1" fillId="0" borderId="4" xfId="0" applyFont="1" applyBorder="1" applyAlignment="1">
      <alignment horizontal="center" vertical="center" wrapText="1" shrinkToFit="1"/>
    </xf>
    <xf numFmtId="0" fontId="5" fillId="7"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5" fillId="9" borderId="9" xfId="0" applyFont="1" applyFill="1" applyBorder="1" applyAlignment="1">
      <alignment horizontal="center" vertical="center" wrapText="1"/>
    </xf>
    <xf numFmtId="0" fontId="5" fillId="9" borderId="16" xfId="0" applyFont="1" applyFill="1" applyBorder="1" applyAlignment="1">
      <alignment horizontal="center" vertical="center" wrapText="1"/>
    </xf>
    <xf numFmtId="0" fontId="5" fillId="9" borderId="17" xfId="0" applyFont="1" applyFill="1" applyBorder="1" applyAlignment="1">
      <alignment horizontal="center" vertical="center" wrapText="1"/>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12" xfId="0" applyFont="1" applyFill="1" applyBorder="1" applyAlignment="1">
      <alignment horizontal="center" vertical="center"/>
    </xf>
    <xf numFmtId="0" fontId="0" fillId="0" borderId="15" xfId="0" applyBorder="1"/>
    <xf numFmtId="0" fontId="9" fillId="8" borderId="6" xfId="0" applyFont="1" applyFill="1" applyBorder="1" applyAlignment="1">
      <alignment horizontal="center" vertical="center" wrapText="1"/>
    </xf>
    <xf numFmtId="0" fontId="0" fillId="0" borderId="8" xfId="0" applyBorder="1" applyAlignment="1">
      <alignment horizontal="center"/>
    </xf>
    <xf numFmtId="0" fontId="9" fillId="8" borderId="2"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13" fillId="3" borderId="14" xfId="0" applyFont="1" applyFill="1" applyBorder="1" applyAlignment="1">
      <alignment horizontal="center"/>
    </xf>
    <xf numFmtId="0" fontId="0" fillId="3" borderId="13" xfId="0" applyFill="1" applyBorder="1" applyAlignment="1">
      <alignment horizontal="center"/>
    </xf>
    <xf numFmtId="0" fontId="5" fillId="4" borderId="9" xfId="0" applyFont="1" applyFill="1" applyBorder="1" applyAlignment="1">
      <alignment horizontal="center" vertical="center" wrapText="1"/>
    </xf>
    <xf numFmtId="165" fontId="2" fillId="15" borderId="2" xfId="0" applyNumberFormat="1" applyFont="1" applyFill="1" applyBorder="1" applyAlignment="1">
      <alignment horizontal="center" vertical="center" wrapText="1"/>
    </xf>
    <xf numFmtId="165" fontId="2" fillId="15" borderId="3" xfId="0" applyNumberFormat="1" applyFont="1" applyFill="1" applyBorder="1" applyAlignment="1">
      <alignment horizontal="center" vertical="center" wrapText="1"/>
    </xf>
    <xf numFmtId="165" fontId="2" fillId="15" borderId="4" xfId="0" applyNumberFormat="1" applyFont="1" applyFill="1" applyBorder="1" applyAlignment="1">
      <alignment horizontal="center" vertical="center" wrapText="1"/>
    </xf>
    <xf numFmtId="165" fontId="2" fillId="15" borderId="2" xfId="0" applyNumberFormat="1" applyFont="1" applyFill="1" applyBorder="1" applyAlignment="1">
      <alignment horizontal="center" vertical="center"/>
    </xf>
    <xf numFmtId="165" fontId="2" fillId="15" borderId="3" xfId="0" applyNumberFormat="1" applyFont="1" applyFill="1" applyBorder="1" applyAlignment="1">
      <alignment horizontal="center" vertical="center"/>
    </xf>
    <xf numFmtId="165" fontId="2" fillId="15" borderId="4" xfId="0" applyNumberFormat="1" applyFont="1" applyFill="1" applyBorder="1" applyAlignment="1">
      <alignment horizontal="center" vertical="center"/>
    </xf>
    <xf numFmtId="0" fontId="2" fillId="15" borderId="6" xfId="0" applyFont="1" applyFill="1" applyBorder="1" applyAlignment="1">
      <alignment horizontal="center" vertical="center"/>
    </xf>
    <xf numFmtId="0" fontId="2" fillId="15" borderId="2" xfId="0" applyFont="1" applyFill="1" applyBorder="1" applyAlignment="1">
      <alignment horizontal="center" vertical="center"/>
    </xf>
    <xf numFmtId="0" fontId="2" fillId="15" borderId="3" xfId="0" applyFont="1" applyFill="1" applyBorder="1" applyAlignment="1">
      <alignment horizontal="center" vertical="center"/>
    </xf>
    <xf numFmtId="0" fontId="2" fillId="15" borderId="4" xfId="0" applyFont="1" applyFill="1" applyBorder="1" applyAlignment="1">
      <alignment horizontal="center" vertical="center"/>
    </xf>
    <xf numFmtId="165" fontId="0" fillId="15" borderId="6" xfId="0" applyNumberFormat="1" applyFill="1"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5" borderId="22" xfId="0" applyFont="1" applyFill="1" applyBorder="1" applyAlignment="1">
      <alignment horizontal="center" vertical="center" textRotation="90" wrapText="1"/>
    </xf>
    <xf numFmtId="0" fontId="2" fillId="15" borderId="20" xfId="0" applyFont="1" applyFill="1" applyBorder="1" applyAlignment="1">
      <alignment horizontal="center" vertical="center" textRotation="90" wrapText="1"/>
    </xf>
    <xf numFmtId="165" fontId="0" fillId="0" borderId="6" xfId="1" applyNumberFormat="1" applyFont="1" applyBorder="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vertical="center" wrapText="1"/>
    </xf>
    <xf numFmtId="0" fontId="1" fillId="0" borderId="14" xfId="0" applyFont="1" applyBorder="1" applyAlignment="1">
      <alignment horizontal="left" vertical="center" wrapText="1"/>
    </xf>
    <xf numFmtId="0" fontId="1" fillId="0" borderId="0" xfId="0" applyFont="1" applyAlignment="1">
      <alignment wrapText="1"/>
    </xf>
    <xf numFmtId="0" fontId="0" fillId="0" borderId="0" xfId="0" applyAlignment="1">
      <alignment wrapText="1"/>
    </xf>
    <xf numFmtId="0" fontId="0" fillId="0" borderId="18" xfId="0" applyFont="1" applyBorder="1" applyAlignment="1">
      <alignment vertical="center" shrinkToFit="1"/>
    </xf>
  </cellXfs>
  <cellStyles count="4">
    <cellStyle name="Moeda" xfId="1" builtinId="4"/>
    <cellStyle name="Normal" xfId="0" builtinId="0"/>
    <cellStyle name="Porcentagem" xfId="3" builtinId="5"/>
    <cellStyle name="Vírgula" xfId="2" builtinId="3"/>
  </cellStyles>
  <dxfs count="0"/>
  <tableStyles count="0" defaultTableStyle="TableStyleMedium2" defaultPivotStyle="PivotStyleLight16"/>
  <colors>
    <mruColors>
      <color rgb="FFCC33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dimension ref="A1:K41"/>
  <sheetViews>
    <sheetView zoomScale="70" zoomScaleNormal="70" workbookViewId="0">
      <selection activeCell="I16" sqref="I16"/>
    </sheetView>
  </sheetViews>
  <sheetFormatPr defaultColWidth="0" defaultRowHeight="14.5" zeroHeight="1" x14ac:dyDescent="0.35"/>
  <cols>
    <col min="1" max="1" width="16.7265625" customWidth="1"/>
    <col min="2" max="2" width="33.26953125" customWidth="1"/>
    <col min="3" max="3" width="17.6328125" customWidth="1"/>
    <col min="4" max="4" width="26.7265625" customWidth="1"/>
    <col min="5" max="5" width="9.453125" customWidth="1"/>
    <col min="6" max="6" width="13.7265625" customWidth="1"/>
    <col min="7" max="7" width="14.26953125" customWidth="1"/>
    <col min="8" max="8" width="15.453125" customWidth="1"/>
    <col min="9" max="9" width="19.26953125" customWidth="1"/>
    <col min="10" max="10" width="19.6328125" customWidth="1"/>
    <col min="11" max="11" width="19" customWidth="1"/>
    <col min="12" max="16384" width="9.1796875" hidden="1"/>
  </cols>
  <sheetData>
    <row r="1" spans="1:11" ht="5.25" customHeight="1" x14ac:dyDescent="0.35">
      <c r="A1" s="10"/>
      <c r="B1" s="10"/>
      <c r="C1" s="10"/>
      <c r="D1" s="10"/>
      <c r="E1" s="10"/>
      <c r="F1" s="10"/>
      <c r="G1" s="10"/>
      <c r="H1" s="10"/>
      <c r="I1" s="10"/>
    </row>
    <row r="2" spans="1:11" ht="59.25" customHeight="1" x14ac:dyDescent="0.65">
      <c r="A2" s="174" t="s">
        <v>340</v>
      </c>
      <c r="B2" s="174"/>
      <c r="C2" s="174"/>
      <c r="D2" s="174"/>
      <c r="E2" s="174"/>
      <c r="F2" s="174"/>
      <c r="G2" s="174"/>
      <c r="H2" s="174"/>
      <c r="I2" s="174"/>
      <c r="J2" s="174"/>
      <c r="K2" s="174"/>
    </row>
    <row r="3" spans="1:11" ht="38.25" customHeight="1" x14ac:dyDescent="0.5">
      <c r="A3" s="175" t="s">
        <v>341</v>
      </c>
      <c r="B3" s="175"/>
      <c r="C3" s="175"/>
      <c r="D3" s="175"/>
      <c r="E3" s="175"/>
      <c r="F3" s="175"/>
      <c r="G3" s="175"/>
      <c r="H3" s="175"/>
      <c r="I3" s="175"/>
      <c r="J3" s="175"/>
      <c r="K3" s="175"/>
    </row>
    <row r="4" spans="1:11" ht="15" customHeight="1" x14ac:dyDescent="0.35">
      <c r="A4" s="163" t="s">
        <v>15</v>
      </c>
      <c r="B4" s="163"/>
      <c r="C4" s="163"/>
      <c r="D4" s="163"/>
      <c r="E4" s="163"/>
      <c r="F4" s="163"/>
      <c r="G4" s="163"/>
      <c r="H4" s="163"/>
      <c r="I4" s="163"/>
      <c r="J4" s="163"/>
      <c r="K4" s="163"/>
    </row>
    <row r="5" spans="1:11" ht="15" customHeight="1" x14ac:dyDescent="0.35">
      <c r="A5" s="163" t="s">
        <v>16</v>
      </c>
      <c r="B5" s="163"/>
      <c r="C5" s="163"/>
      <c r="D5" s="163"/>
      <c r="E5" s="163"/>
      <c r="F5" s="163"/>
      <c r="G5" s="163"/>
      <c r="H5" s="163"/>
      <c r="I5" s="163"/>
      <c r="J5" s="163"/>
      <c r="K5" s="163"/>
    </row>
    <row r="6" spans="1:11" x14ac:dyDescent="0.35">
      <c r="A6" s="163" t="s">
        <v>17</v>
      </c>
      <c r="B6" s="163"/>
      <c r="C6" s="163"/>
      <c r="D6" s="163"/>
      <c r="E6" s="163"/>
      <c r="F6" s="163"/>
      <c r="G6" s="163"/>
      <c r="H6" s="163"/>
      <c r="I6" s="163"/>
      <c r="J6" s="163"/>
      <c r="K6" s="163"/>
    </row>
    <row r="7" spans="1:11" x14ac:dyDescent="0.35">
      <c r="A7" s="176" t="s">
        <v>18</v>
      </c>
      <c r="B7" s="176"/>
      <c r="C7" s="176"/>
      <c r="D7" s="176"/>
      <c r="E7" s="176"/>
      <c r="F7" s="176"/>
      <c r="G7" s="176"/>
      <c r="H7" s="176"/>
      <c r="I7" s="176"/>
      <c r="J7" s="176"/>
      <c r="K7" s="176"/>
    </row>
    <row r="8" spans="1:11" x14ac:dyDescent="0.35">
      <c r="A8" s="163" t="s">
        <v>19</v>
      </c>
      <c r="B8" s="163"/>
      <c r="C8" s="163"/>
      <c r="D8" s="163"/>
      <c r="E8" s="163"/>
      <c r="F8" s="163"/>
      <c r="G8" s="163"/>
      <c r="H8" s="163"/>
      <c r="I8" s="163"/>
      <c r="J8" s="163"/>
      <c r="K8" s="163"/>
    </row>
    <row r="9" spans="1:11" x14ac:dyDescent="0.35">
      <c r="A9" s="163" t="s">
        <v>20</v>
      </c>
      <c r="B9" s="163"/>
      <c r="C9" s="163"/>
      <c r="D9" s="163"/>
      <c r="E9" s="163"/>
      <c r="F9" s="163"/>
      <c r="G9" s="163"/>
      <c r="H9" s="163"/>
      <c r="I9" s="163"/>
      <c r="J9" s="163"/>
      <c r="K9" s="163"/>
    </row>
    <row r="10" spans="1:11" x14ac:dyDescent="0.35">
      <c r="A10" s="176" t="s">
        <v>21</v>
      </c>
      <c r="B10" s="176"/>
      <c r="C10" s="176"/>
      <c r="D10" s="176"/>
      <c r="E10" s="176"/>
      <c r="F10" s="176"/>
      <c r="G10" s="176"/>
      <c r="H10" s="176"/>
      <c r="I10" s="176"/>
      <c r="J10" s="176"/>
      <c r="K10" s="176"/>
    </row>
    <row r="11" spans="1:11" ht="49.5" customHeight="1" x14ac:dyDescent="0.35">
      <c r="A11" s="419" t="s">
        <v>22</v>
      </c>
      <c r="B11" s="419"/>
      <c r="C11" s="419"/>
      <c r="D11" s="419"/>
      <c r="E11" s="419"/>
      <c r="F11" s="419"/>
      <c r="G11" s="419"/>
      <c r="H11" s="419"/>
      <c r="I11" s="419"/>
      <c r="J11" s="419"/>
      <c r="K11" s="418"/>
    </row>
    <row r="12" spans="1:11" x14ac:dyDescent="0.35">
      <c r="A12" s="183"/>
      <c r="B12" s="167" t="s">
        <v>0</v>
      </c>
      <c r="C12" s="185" t="s">
        <v>1</v>
      </c>
      <c r="D12" s="164" t="s">
        <v>2</v>
      </c>
      <c r="E12" s="165"/>
      <c r="F12" s="166"/>
      <c r="G12" s="167" t="s">
        <v>326</v>
      </c>
      <c r="H12" s="167" t="s">
        <v>327</v>
      </c>
      <c r="I12" s="169" t="s">
        <v>339</v>
      </c>
      <c r="J12" s="169" t="s">
        <v>329</v>
      </c>
    </row>
    <row r="13" spans="1:11" x14ac:dyDescent="0.35">
      <c r="A13" s="184"/>
      <c r="B13" s="168"/>
      <c r="C13" s="186"/>
      <c r="D13" s="96" t="s">
        <v>3</v>
      </c>
      <c r="E13" s="96" t="s">
        <v>4</v>
      </c>
      <c r="F13" s="96" t="s">
        <v>5</v>
      </c>
      <c r="G13" s="168"/>
      <c r="H13" s="168"/>
      <c r="I13" s="169"/>
      <c r="J13" s="169"/>
    </row>
    <row r="14" spans="1:11" ht="58" x14ac:dyDescent="0.35">
      <c r="A14" s="170" t="s">
        <v>330</v>
      </c>
      <c r="B14" s="1" t="s">
        <v>7</v>
      </c>
      <c r="C14" s="1" t="s">
        <v>8</v>
      </c>
      <c r="D14" s="2" t="s">
        <v>9</v>
      </c>
      <c r="E14" s="3" t="s">
        <v>10</v>
      </c>
      <c r="F14" s="3" t="s">
        <v>11</v>
      </c>
      <c r="G14" s="4"/>
      <c r="H14" s="5">
        <f>G14*2</f>
        <v>0</v>
      </c>
      <c r="I14" s="111">
        <f>H14*E14</f>
        <v>0</v>
      </c>
      <c r="J14" s="111">
        <f>I14*12</f>
        <v>0</v>
      </c>
    </row>
    <row r="15" spans="1:11" ht="58" x14ac:dyDescent="0.35">
      <c r="A15" s="171"/>
      <c r="B15" s="1" t="s">
        <v>7</v>
      </c>
      <c r="C15" s="1" t="s">
        <v>12</v>
      </c>
      <c r="D15" s="6" t="s">
        <v>9</v>
      </c>
      <c r="E15" s="3" t="s">
        <v>13</v>
      </c>
      <c r="F15" s="3" t="s">
        <v>10</v>
      </c>
      <c r="G15" s="4"/>
      <c r="H15" s="5">
        <f t="shared" ref="H15:H16" si="0">G15*2</f>
        <v>0</v>
      </c>
      <c r="I15" s="111">
        <f t="shared" ref="I15:I16" si="1">H15*E15</f>
        <v>0</v>
      </c>
      <c r="J15" s="111">
        <f t="shared" ref="J15:J16" si="2">I15*12</f>
        <v>0</v>
      </c>
    </row>
    <row r="16" spans="1:11" ht="58" x14ac:dyDescent="0.35">
      <c r="A16" s="172"/>
      <c r="B16" s="7" t="s">
        <v>14</v>
      </c>
      <c r="C16" s="1" t="s">
        <v>8</v>
      </c>
      <c r="D16" s="6" t="s">
        <v>9</v>
      </c>
      <c r="E16" s="3" t="s">
        <v>6</v>
      </c>
      <c r="F16" s="3" t="s">
        <v>13</v>
      </c>
      <c r="G16" s="4"/>
      <c r="H16" s="5">
        <f t="shared" si="0"/>
        <v>0</v>
      </c>
      <c r="I16" s="111">
        <f t="shared" si="1"/>
        <v>0</v>
      </c>
      <c r="J16" s="111">
        <f t="shared" si="2"/>
        <v>0</v>
      </c>
    </row>
    <row r="17" spans="1:11" x14ac:dyDescent="0.35">
      <c r="A17" s="164" t="s">
        <v>343</v>
      </c>
      <c r="B17" s="165"/>
      <c r="C17" s="165"/>
      <c r="D17" s="165"/>
      <c r="E17" s="165"/>
      <c r="F17" s="165"/>
      <c r="G17" s="165"/>
      <c r="H17" s="166"/>
      <c r="I17" s="8">
        <f>SUM(I14:I16)</f>
        <v>0</v>
      </c>
      <c r="J17" s="8">
        <f>SUM(J14:J16)</f>
        <v>0</v>
      </c>
    </row>
    <row r="18" spans="1:11" x14ac:dyDescent="0.35">
      <c r="A18" s="109"/>
      <c r="B18" s="109"/>
      <c r="C18" s="109"/>
      <c r="D18" s="109"/>
      <c r="E18" s="109"/>
      <c r="F18" s="109"/>
      <c r="G18" s="109"/>
      <c r="H18" s="109"/>
      <c r="I18" s="110"/>
      <c r="J18" s="110"/>
    </row>
    <row r="19" spans="1:11" x14ac:dyDescent="0.35">
      <c r="A19" s="162" t="s">
        <v>342</v>
      </c>
      <c r="B19" s="162"/>
      <c r="C19" s="162"/>
      <c r="D19" s="162"/>
      <c r="E19" s="162"/>
      <c r="F19" s="162"/>
      <c r="G19" s="162"/>
      <c r="H19" s="162"/>
      <c r="I19" s="162"/>
    </row>
    <row r="20" spans="1:11" x14ac:dyDescent="0.35">
      <c r="A20" s="180" t="s">
        <v>143</v>
      </c>
      <c r="B20" s="181"/>
      <c r="C20" s="181"/>
      <c r="D20" s="181"/>
      <c r="E20" s="181"/>
      <c r="F20" s="181"/>
      <c r="G20" s="181"/>
      <c r="H20" s="181"/>
      <c r="I20" s="182"/>
    </row>
    <row r="21" spans="1:11" x14ac:dyDescent="0.35">
      <c r="A21" s="177"/>
      <c r="B21" s="178"/>
      <c r="C21" s="178"/>
      <c r="D21" s="178"/>
      <c r="E21" s="178"/>
      <c r="F21" s="178"/>
      <c r="G21" s="178"/>
      <c r="H21" s="179"/>
      <c r="I21" s="11" t="s">
        <v>37</v>
      </c>
    </row>
    <row r="22" spans="1:11" x14ac:dyDescent="0.35">
      <c r="A22" s="180" t="s">
        <v>146</v>
      </c>
      <c r="B22" s="181"/>
      <c r="C22" s="181"/>
      <c r="D22" s="181"/>
      <c r="E22" s="181"/>
      <c r="F22" s="181"/>
      <c r="G22" s="181"/>
      <c r="H22" s="181"/>
      <c r="I22" s="182"/>
    </row>
    <row r="23" spans="1:11" x14ac:dyDescent="0.35">
      <c r="A23" s="177" t="s">
        <v>147</v>
      </c>
      <c r="B23" s="178"/>
      <c r="C23" s="178"/>
      <c r="D23" s="178"/>
      <c r="E23" s="178"/>
      <c r="F23" s="178"/>
      <c r="G23" s="178"/>
      <c r="H23" s="179"/>
      <c r="I23" s="9" t="s">
        <v>37</v>
      </c>
    </row>
    <row r="24" spans="1:11" x14ac:dyDescent="0.35"/>
    <row r="25" spans="1:11" x14ac:dyDescent="0.35">
      <c r="A25" s="176" t="s">
        <v>23</v>
      </c>
      <c r="B25" s="176"/>
      <c r="C25" s="176"/>
      <c r="D25" s="176"/>
      <c r="E25" s="176"/>
      <c r="F25" s="176"/>
      <c r="G25" s="176"/>
      <c r="H25" s="176"/>
      <c r="I25" s="176"/>
      <c r="J25" s="176"/>
      <c r="K25" s="176"/>
    </row>
    <row r="26" spans="1:11" x14ac:dyDescent="0.35">
      <c r="A26" s="173" t="s">
        <v>24</v>
      </c>
      <c r="B26" s="173"/>
      <c r="C26" s="173"/>
      <c r="D26" s="173"/>
      <c r="E26" s="173"/>
      <c r="F26" s="173"/>
      <c r="G26" s="173"/>
      <c r="H26" s="173"/>
      <c r="I26" s="173"/>
      <c r="J26" s="173"/>
      <c r="K26" s="173"/>
    </row>
    <row r="27" spans="1:11" ht="42" customHeight="1" x14ac:dyDescent="0.35">
      <c r="A27" s="173" t="s">
        <v>25</v>
      </c>
      <c r="B27" s="173"/>
      <c r="C27" s="173"/>
      <c r="D27" s="173"/>
      <c r="E27" s="173"/>
      <c r="F27" s="173"/>
      <c r="G27" s="173"/>
      <c r="H27" s="173"/>
      <c r="I27" s="173"/>
      <c r="J27" s="173"/>
      <c r="K27" s="420"/>
    </row>
    <row r="28" spans="1:11" ht="36.75" customHeight="1" x14ac:dyDescent="0.35">
      <c r="A28" s="173" t="s">
        <v>26</v>
      </c>
      <c r="B28" s="173"/>
      <c r="C28" s="173"/>
      <c r="D28" s="173"/>
      <c r="E28" s="173"/>
      <c r="F28" s="173"/>
      <c r="G28" s="173"/>
      <c r="H28" s="173"/>
      <c r="I28" s="173"/>
      <c r="J28" s="173"/>
      <c r="K28" s="420"/>
    </row>
    <row r="29" spans="1:11" x14ac:dyDescent="0.35">
      <c r="A29" s="173" t="s">
        <v>27</v>
      </c>
      <c r="B29" s="173"/>
      <c r="C29" s="173"/>
      <c r="D29" s="173"/>
      <c r="E29" s="173"/>
      <c r="F29" s="173"/>
      <c r="G29" s="173"/>
      <c r="H29" s="173"/>
      <c r="I29" s="173"/>
      <c r="J29" s="173"/>
      <c r="K29" s="173"/>
    </row>
    <row r="30" spans="1:11" x14ac:dyDescent="0.35">
      <c r="A30" s="173" t="s">
        <v>28</v>
      </c>
      <c r="B30" s="173"/>
      <c r="C30" s="173"/>
      <c r="D30" s="173"/>
      <c r="E30" s="173"/>
      <c r="F30" s="173"/>
      <c r="G30" s="173"/>
      <c r="H30" s="173"/>
      <c r="I30" s="173"/>
      <c r="J30" s="173"/>
      <c r="K30" s="173"/>
    </row>
    <row r="31" spans="1:11" x14ac:dyDescent="0.35">
      <c r="A31" s="173" t="s">
        <v>29</v>
      </c>
      <c r="B31" s="173"/>
      <c r="C31" s="173"/>
      <c r="D31" s="173"/>
      <c r="E31" s="173"/>
      <c r="F31" s="173"/>
      <c r="G31" s="173"/>
      <c r="H31" s="173"/>
      <c r="I31" s="173"/>
      <c r="J31" s="173"/>
      <c r="K31" s="173"/>
    </row>
    <row r="32" spans="1:11" ht="30.75" customHeight="1" x14ac:dyDescent="0.35">
      <c r="A32" s="173" t="s">
        <v>30</v>
      </c>
      <c r="B32" s="173"/>
      <c r="C32" s="173"/>
      <c r="D32" s="173"/>
      <c r="E32" s="173"/>
      <c r="F32" s="173"/>
      <c r="G32" s="173"/>
      <c r="H32" s="173"/>
      <c r="I32" s="173"/>
      <c r="J32" s="173"/>
      <c r="K32" s="420"/>
    </row>
    <row r="33" spans="1:11" x14ac:dyDescent="0.35">
      <c r="A33" s="173" t="s">
        <v>31</v>
      </c>
      <c r="B33" s="173"/>
      <c r="C33" s="173"/>
      <c r="D33" s="173"/>
      <c r="E33" s="173"/>
      <c r="F33" s="173"/>
      <c r="G33" s="173"/>
      <c r="H33" s="173"/>
      <c r="I33" s="173"/>
      <c r="J33" s="173"/>
      <c r="K33" s="173"/>
    </row>
    <row r="34" spans="1:11" x14ac:dyDescent="0.35">
      <c r="A34" s="173" t="s">
        <v>32</v>
      </c>
      <c r="B34" s="173"/>
      <c r="C34" s="173"/>
      <c r="D34" s="173"/>
      <c r="E34" s="173"/>
      <c r="F34" s="173"/>
      <c r="G34" s="173"/>
      <c r="H34" s="173"/>
      <c r="I34" s="173"/>
      <c r="J34" s="173"/>
      <c r="K34" s="173"/>
    </row>
    <row r="35" spans="1:11" x14ac:dyDescent="0.35">
      <c r="A35" s="176" t="s">
        <v>33</v>
      </c>
      <c r="B35" s="176"/>
      <c r="C35" s="176"/>
      <c r="D35" s="176"/>
      <c r="E35" s="176"/>
      <c r="F35" s="176"/>
      <c r="G35" s="176"/>
      <c r="H35" s="176"/>
      <c r="I35" s="176"/>
      <c r="J35" s="176"/>
      <c r="K35" s="176"/>
    </row>
    <row r="36" spans="1:11" x14ac:dyDescent="0.35">
      <c r="A36" s="176" t="s">
        <v>34</v>
      </c>
      <c r="B36" s="176"/>
      <c r="C36" s="176"/>
      <c r="D36" s="176"/>
      <c r="E36" s="176"/>
      <c r="F36" s="176"/>
      <c r="G36" s="176"/>
      <c r="H36" s="176"/>
      <c r="I36" s="176"/>
      <c r="J36" s="176"/>
      <c r="K36" s="176"/>
    </row>
    <row r="37" spans="1:11" x14ac:dyDescent="0.35">
      <c r="A37" s="176" t="s">
        <v>35</v>
      </c>
      <c r="B37" s="176"/>
      <c r="C37" s="176"/>
      <c r="D37" s="176"/>
      <c r="E37" s="176"/>
      <c r="F37" s="176"/>
      <c r="G37" s="176"/>
      <c r="H37" s="176"/>
      <c r="I37" s="176"/>
      <c r="J37" s="176"/>
      <c r="K37" s="176"/>
    </row>
    <row r="38" spans="1:11" x14ac:dyDescent="0.35">
      <c r="A38" s="176" t="s">
        <v>36</v>
      </c>
      <c r="B38" s="176"/>
      <c r="C38" s="176"/>
      <c r="D38" s="176"/>
      <c r="E38" s="176"/>
      <c r="F38" s="176"/>
      <c r="G38" s="176"/>
      <c r="H38" s="176"/>
      <c r="I38" s="176"/>
      <c r="J38" s="176"/>
      <c r="K38" s="176"/>
    </row>
    <row r="39" spans="1:11" x14ac:dyDescent="0.35"/>
    <row r="40" spans="1:11" x14ac:dyDescent="0.35"/>
    <row r="41" spans="1:11" x14ac:dyDescent="0.35"/>
  </sheetData>
  <mergeCells count="39">
    <mergeCell ref="A25:K25"/>
    <mergeCell ref="A38:K38"/>
    <mergeCell ref="A17:H17"/>
    <mergeCell ref="A33:K33"/>
    <mergeCell ref="A34:K34"/>
    <mergeCell ref="A35:K35"/>
    <mergeCell ref="A36:K36"/>
    <mergeCell ref="A37:K37"/>
    <mergeCell ref="A26:K26"/>
    <mergeCell ref="A29:K29"/>
    <mergeCell ref="A27:J27"/>
    <mergeCell ref="A28:J28"/>
    <mergeCell ref="A32:J32"/>
    <mergeCell ref="A30:K30"/>
    <mergeCell ref="A31:K31"/>
    <mergeCell ref="A2:K2"/>
    <mergeCell ref="A3:K3"/>
    <mergeCell ref="A4:K4"/>
    <mergeCell ref="A5:K5"/>
    <mergeCell ref="A6:K6"/>
    <mergeCell ref="A7:K7"/>
    <mergeCell ref="A21:H21"/>
    <mergeCell ref="A22:I22"/>
    <mergeCell ref="A23:H23"/>
    <mergeCell ref="J12:J13"/>
    <mergeCell ref="A20:I20"/>
    <mergeCell ref="A12:A13"/>
    <mergeCell ref="B12:B13"/>
    <mergeCell ref="C12:C13"/>
    <mergeCell ref="A19:I19"/>
    <mergeCell ref="A8:K8"/>
    <mergeCell ref="D12:F12"/>
    <mergeCell ref="G12:G13"/>
    <mergeCell ref="H12:H13"/>
    <mergeCell ref="I12:I13"/>
    <mergeCell ref="A14:A16"/>
    <mergeCell ref="A9:K9"/>
    <mergeCell ref="A10:K10"/>
    <mergeCell ref="A11:J11"/>
  </mergeCells>
  <pageMargins left="0.511811024" right="0.511811024" top="0.78740157499999996" bottom="0.78740157499999996" header="0.31496062000000002" footer="0.31496062000000002"/>
  <pageSetup paperSize="9" scale="73" orientation="landscape"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G134"/>
  <sheetViews>
    <sheetView tabSelected="1" zoomScaleNormal="100" workbookViewId="0">
      <selection activeCell="A2" sqref="A2"/>
    </sheetView>
  </sheetViews>
  <sheetFormatPr defaultColWidth="0" defaultRowHeight="14.5" zeroHeight="1" x14ac:dyDescent="0.35"/>
  <cols>
    <col min="1" max="1" width="15.81640625" style="112" customWidth="1"/>
    <col min="2" max="6" width="9.1796875" style="112" customWidth="1"/>
    <col min="7" max="7" width="23" style="112" customWidth="1"/>
    <col min="8" max="16384" width="9.1796875" style="112" hidden="1"/>
  </cols>
  <sheetData>
    <row r="1" spans="1:7" ht="18.5" x14ac:dyDescent="0.35">
      <c r="A1" s="275" t="s">
        <v>171</v>
      </c>
      <c r="B1" s="276"/>
      <c r="C1" s="276"/>
      <c r="D1" s="276"/>
      <c r="E1" s="276"/>
      <c r="F1" s="276"/>
      <c r="G1" s="277"/>
    </row>
    <row r="2" spans="1:7" x14ac:dyDescent="0.35">
      <c r="A2" s="422"/>
      <c r="B2" s="113"/>
      <c r="C2" s="114"/>
      <c r="D2" s="114"/>
      <c r="E2" s="114"/>
      <c r="F2" s="114"/>
      <c r="G2" s="115"/>
    </row>
    <row r="3" spans="1:7" x14ac:dyDescent="0.35">
      <c r="A3" s="214" t="s">
        <v>312</v>
      </c>
      <c r="B3" s="215"/>
      <c r="C3" s="215"/>
      <c r="D3" s="215"/>
      <c r="E3" s="215"/>
      <c r="F3" s="215"/>
      <c r="G3" s="216"/>
    </row>
    <row r="4" spans="1:7" x14ac:dyDescent="0.35">
      <c r="A4" s="278" t="s">
        <v>311</v>
      </c>
      <c r="B4" s="279"/>
      <c r="C4" s="279"/>
      <c r="D4" s="279"/>
      <c r="E4" s="279"/>
      <c r="F4" s="279"/>
      <c r="G4" s="280"/>
    </row>
    <row r="5" spans="1:7" x14ac:dyDescent="0.35">
      <c r="A5" s="116"/>
      <c r="B5" s="117"/>
      <c r="C5" s="117"/>
      <c r="D5" s="117"/>
      <c r="E5" s="117"/>
      <c r="F5" s="117"/>
      <c r="G5" s="118"/>
    </row>
    <row r="6" spans="1:7" x14ac:dyDescent="0.35">
      <c r="A6" s="193" t="s">
        <v>172</v>
      </c>
      <c r="B6" s="194"/>
      <c r="C6" s="194"/>
      <c r="D6" s="194"/>
      <c r="E6" s="194"/>
      <c r="F6" s="194"/>
      <c r="G6" s="195"/>
    </row>
    <row r="7" spans="1:7" x14ac:dyDescent="0.35">
      <c r="A7" s="211" t="s">
        <v>173</v>
      </c>
      <c r="B7" s="212"/>
      <c r="C7" s="212"/>
      <c r="D7" s="212"/>
      <c r="E7" s="212"/>
      <c r="F7" s="213"/>
      <c r="G7" s="119"/>
    </row>
    <row r="8" spans="1:7" x14ac:dyDescent="0.35">
      <c r="A8" s="211" t="s">
        <v>174</v>
      </c>
      <c r="B8" s="212"/>
      <c r="C8" s="212"/>
      <c r="D8" s="212"/>
      <c r="E8" s="212"/>
      <c r="F8" s="213"/>
      <c r="G8" s="119" t="s">
        <v>175</v>
      </c>
    </row>
    <row r="9" spans="1:7" x14ac:dyDescent="0.35">
      <c r="A9" s="211" t="s">
        <v>176</v>
      </c>
      <c r="B9" s="212"/>
      <c r="C9" s="212"/>
      <c r="D9" s="212"/>
      <c r="E9" s="212"/>
      <c r="F9" s="213"/>
      <c r="G9" s="119">
        <v>2021</v>
      </c>
    </row>
    <row r="10" spans="1:7" x14ac:dyDescent="0.35">
      <c r="A10" s="211" t="s">
        <v>177</v>
      </c>
      <c r="B10" s="212"/>
      <c r="C10" s="212"/>
      <c r="D10" s="212"/>
      <c r="E10" s="212"/>
      <c r="F10" s="213"/>
      <c r="G10" s="119" t="s">
        <v>178</v>
      </c>
    </row>
    <row r="11" spans="1:7" x14ac:dyDescent="0.35">
      <c r="A11" s="263" t="s">
        <v>179</v>
      </c>
      <c r="B11" s="264"/>
      <c r="C11" s="264"/>
      <c r="D11" s="264"/>
      <c r="E11" s="264"/>
      <c r="F11" s="264"/>
      <c r="G11" s="265"/>
    </row>
    <row r="12" spans="1:7" x14ac:dyDescent="0.35">
      <c r="A12" s="266" t="s">
        <v>180</v>
      </c>
      <c r="B12" s="267"/>
      <c r="C12" s="267"/>
      <c r="D12" s="267"/>
      <c r="E12" s="267"/>
      <c r="F12" s="267"/>
      <c r="G12" s="268"/>
    </row>
    <row r="13" spans="1:7" x14ac:dyDescent="0.35">
      <c r="A13" s="269" t="s">
        <v>181</v>
      </c>
      <c r="B13" s="270"/>
      <c r="C13" s="270"/>
      <c r="D13" s="270"/>
      <c r="E13" s="270"/>
      <c r="F13" s="270"/>
      <c r="G13" s="271"/>
    </row>
    <row r="14" spans="1:7" x14ac:dyDescent="0.35">
      <c r="A14" s="272" t="s">
        <v>182</v>
      </c>
      <c r="B14" s="273"/>
      <c r="C14" s="273"/>
      <c r="D14" s="273"/>
      <c r="E14" s="273"/>
      <c r="F14" s="273"/>
      <c r="G14" s="274"/>
    </row>
    <row r="15" spans="1:7" ht="40.5" customHeight="1" x14ac:dyDescent="0.35">
      <c r="A15" s="119">
        <v>1</v>
      </c>
      <c r="B15" s="281" t="s">
        <v>183</v>
      </c>
      <c r="C15" s="282"/>
      <c r="D15" s="282"/>
      <c r="E15" s="282"/>
      <c r="F15" s="283"/>
      <c r="G15" s="120" t="s">
        <v>184</v>
      </c>
    </row>
    <row r="16" spans="1:7" x14ac:dyDescent="0.35">
      <c r="A16" s="119">
        <v>2</v>
      </c>
      <c r="B16" s="211" t="s">
        <v>185</v>
      </c>
      <c r="C16" s="212"/>
      <c r="D16" s="212"/>
      <c r="E16" s="212"/>
      <c r="F16" s="213"/>
      <c r="G16" s="119" t="s">
        <v>186</v>
      </c>
    </row>
    <row r="17" spans="1:7" x14ac:dyDescent="0.35">
      <c r="A17" s="119">
        <v>3</v>
      </c>
      <c r="B17" s="211" t="s">
        <v>187</v>
      </c>
      <c r="C17" s="212"/>
      <c r="D17" s="212"/>
      <c r="E17" s="212"/>
      <c r="F17" s="213"/>
      <c r="G17" s="121"/>
    </row>
    <row r="18" spans="1:7" x14ac:dyDescent="0.35">
      <c r="A18" s="119">
        <v>4</v>
      </c>
      <c r="B18" s="211" t="s">
        <v>188</v>
      </c>
      <c r="C18" s="212"/>
      <c r="D18" s="212"/>
      <c r="E18" s="212"/>
      <c r="F18" s="213"/>
      <c r="G18" s="119" t="s">
        <v>189</v>
      </c>
    </row>
    <row r="19" spans="1:7" x14ac:dyDescent="0.35">
      <c r="A19" s="119">
        <v>5</v>
      </c>
      <c r="B19" s="211" t="s">
        <v>190</v>
      </c>
      <c r="C19" s="212"/>
      <c r="D19" s="212"/>
      <c r="E19" s="212"/>
      <c r="F19" s="213"/>
      <c r="G19" s="122">
        <v>44197</v>
      </c>
    </row>
    <row r="20" spans="1:7" ht="21.75" customHeight="1" x14ac:dyDescent="0.35">
      <c r="A20" s="199" t="s">
        <v>191</v>
      </c>
      <c r="B20" s="200"/>
      <c r="C20" s="200"/>
      <c r="D20" s="200"/>
      <c r="E20" s="200"/>
      <c r="F20" s="200"/>
      <c r="G20" s="201"/>
    </row>
    <row r="21" spans="1:7" ht="15.5" x14ac:dyDescent="0.35">
      <c r="A21" s="220" t="s">
        <v>192</v>
      </c>
      <c r="B21" s="221"/>
      <c r="C21" s="221"/>
      <c r="D21" s="221"/>
      <c r="E21" s="221"/>
      <c r="F21" s="221"/>
      <c r="G21" s="222"/>
    </row>
    <row r="22" spans="1:7" x14ac:dyDescent="0.35">
      <c r="A22" s="123">
        <v>1</v>
      </c>
      <c r="B22" s="193" t="s">
        <v>193</v>
      </c>
      <c r="C22" s="194"/>
      <c r="D22" s="194"/>
      <c r="E22" s="195"/>
      <c r="F22" s="124" t="s">
        <v>194</v>
      </c>
      <c r="G22" s="123" t="s">
        <v>195</v>
      </c>
    </row>
    <row r="23" spans="1:7" x14ac:dyDescent="0.35">
      <c r="A23" s="119" t="s">
        <v>196</v>
      </c>
      <c r="B23" s="211" t="s">
        <v>197</v>
      </c>
      <c r="C23" s="212"/>
      <c r="D23" s="212"/>
      <c r="E23" s="213"/>
      <c r="F23" s="125"/>
      <c r="G23" s="126">
        <f>G17</f>
        <v>0</v>
      </c>
    </row>
    <row r="24" spans="1:7" x14ac:dyDescent="0.35">
      <c r="A24" s="119" t="s">
        <v>198</v>
      </c>
      <c r="B24" s="211" t="s">
        <v>199</v>
      </c>
      <c r="C24" s="212"/>
      <c r="D24" s="212"/>
      <c r="E24" s="213"/>
      <c r="F24" s="125"/>
      <c r="G24" s="126">
        <f>ROUND(G23*30%,2)</f>
        <v>0</v>
      </c>
    </row>
    <row r="25" spans="1:7" x14ac:dyDescent="0.35">
      <c r="A25" s="119" t="s">
        <v>200</v>
      </c>
      <c r="B25" s="211" t="s">
        <v>201</v>
      </c>
      <c r="C25" s="212"/>
      <c r="D25" s="212"/>
      <c r="E25" s="213"/>
      <c r="F25" s="125"/>
      <c r="G25" s="127"/>
    </row>
    <row r="26" spans="1:7" x14ac:dyDescent="0.35">
      <c r="A26" s="119" t="s">
        <v>202</v>
      </c>
      <c r="B26" s="211" t="s">
        <v>203</v>
      </c>
      <c r="C26" s="212"/>
      <c r="D26" s="212"/>
      <c r="E26" s="213"/>
      <c r="F26" s="125"/>
      <c r="G26" s="127"/>
    </row>
    <row r="27" spans="1:7" x14ac:dyDescent="0.35">
      <c r="A27" s="119" t="s">
        <v>204</v>
      </c>
      <c r="B27" s="211" t="s">
        <v>205</v>
      </c>
      <c r="C27" s="212"/>
      <c r="D27" s="212"/>
      <c r="E27" s="213"/>
      <c r="F27" s="125"/>
      <c r="G27" s="127"/>
    </row>
    <row r="28" spans="1:7" x14ac:dyDescent="0.35">
      <c r="A28" s="119" t="s">
        <v>206</v>
      </c>
      <c r="B28" s="211" t="s">
        <v>207</v>
      </c>
      <c r="C28" s="212"/>
      <c r="D28" s="212"/>
      <c r="E28" s="213"/>
      <c r="F28" s="125"/>
      <c r="G28" s="127"/>
    </row>
    <row r="29" spans="1:7" x14ac:dyDescent="0.35">
      <c r="A29" s="128" t="s">
        <v>208</v>
      </c>
      <c r="B29" s="129"/>
      <c r="C29" s="129"/>
      <c r="D29" s="129"/>
      <c r="E29" s="129"/>
      <c r="F29" s="130"/>
      <c r="G29" s="131">
        <f>SUM(G23:G28)</f>
        <v>0</v>
      </c>
    </row>
    <row r="30" spans="1:7" x14ac:dyDescent="0.35">
      <c r="A30" s="251" t="s">
        <v>209</v>
      </c>
      <c r="B30" s="252"/>
      <c r="C30" s="252"/>
      <c r="D30" s="252"/>
      <c r="E30" s="252"/>
      <c r="F30" s="252"/>
      <c r="G30" s="253"/>
    </row>
    <row r="31" spans="1:7" ht="15.5" x14ac:dyDescent="0.35">
      <c r="A31" s="254" t="s">
        <v>210</v>
      </c>
      <c r="B31" s="255"/>
      <c r="C31" s="255"/>
      <c r="D31" s="255"/>
      <c r="E31" s="255"/>
      <c r="F31" s="255"/>
      <c r="G31" s="256"/>
    </row>
    <row r="32" spans="1:7" ht="15.5" x14ac:dyDescent="0.35">
      <c r="A32" s="257" t="s">
        <v>211</v>
      </c>
      <c r="B32" s="258"/>
      <c r="C32" s="258"/>
      <c r="D32" s="258"/>
      <c r="E32" s="258"/>
      <c r="F32" s="258"/>
      <c r="G32" s="259"/>
    </row>
    <row r="33" spans="1:7" ht="33.75" customHeight="1" x14ac:dyDescent="0.35">
      <c r="A33" s="123" t="s">
        <v>212</v>
      </c>
      <c r="B33" s="260" t="s">
        <v>213</v>
      </c>
      <c r="C33" s="261"/>
      <c r="D33" s="261"/>
      <c r="E33" s="262"/>
      <c r="F33" s="123" t="s">
        <v>194</v>
      </c>
      <c r="G33" s="123" t="s">
        <v>195</v>
      </c>
    </row>
    <row r="34" spans="1:7" x14ac:dyDescent="0.35">
      <c r="A34" s="119" t="s">
        <v>196</v>
      </c>
      <c r="B34" s="211" t="s">
        <v>214</v>
      </c>
      <c r="C34" s="212"/>
      <c r="D34" s="212"/>
      <c r="E34" s="213"/>
      <c r="F34" s="132">
        <v>8.3299999999999999E-2</v>
      </c>
      <c r="G34" s="133">
        <f>ROUND(G29*F34,2)</f>
        <v>0</v>
      </c>
    </row>
    <row r="35" spans="1:7" x14ac:dyDescent="0.35">
      <c r="A35" s="119" t="s">
        <v>198</v>
      </c>
      <c r="B35" s="211" t="s">
        <v>215</v>
      </c>
      <c r="C35" s="212"/>
      <c r="D35" s="212"/>
      <c r="E35" s="213"/>
      <c r="F35" s="132">
        <v>0.121</v>
      </c>
      <c r="G35" s="133">
        <f>ROUND(G29*F35,2)</f>
        <v>0</v>
      </c>
    </row>
    <row r="36" spans="1:7" x14ac:dyDescent="0.35">
      <c r="A36" s="187" t="s">
        <v>216</v>
      </c>
      <c r="B36" s="188"/>
      <c r="C36" s="188"/>
      <c r="D36" s="188"/>
      <c r="E36" s="189"/>
      <c r="F36" s="134">
        <f>SUM(F34:F35)</f>
        <v>0.20429999999999998</v>
      </c>
      <c r="G36" s="135">
        <f>G34+G35</f>
        <v>0</v>
      </c>
    </row>
    <row r="37" spans="1:7" x14ac:dyDescent="0.35">
      <c r="A37" s="223"/>
      <c r="B37" s="224"/>
      <c r="C37" s="224"/>
      <c r="D37" s="224"/>
      <c r="E37" s="224"/>
      <c r="F37" s="224"/>
      <c r="G37" s="225"/>
    </row>
    <row r="38" spans="1:7" ht="41.25" customHeight="1" x14ac:dyDescent="0.35">
      <c r="A38" s="226" t="s">
        <v>217</v>
      </c>
      <c r="B38" s="249"/>
      <c r="C38" s="249"/>
      <c r="D38" s="249"/>
      <c r="E38" s="249"/>
      <c r="F38" s="249"/>
      <c r="G38" s="250"/>
    </row>
    <row r="39" spans="1:7" x14ac:dyDescent="0.35">
      <c r="A39" s="123" t="s">
        <v>218</v>
      </c>
      <c r="B39" s="193" t="s">
        <v>219</v>
      </c>
      <c r="C39" s="194"/>
      <c r="D39" s="194"/>
      <c r="E39" s="195"/>
      <c r="F39" s="123" t="s">
        <v>194</v>
      </c>
      <c r="G39" s="130" t="s">
        <v>195</v>
      </c>
    </row>
    <row r="40" spans="1:7" x14ac:dyDescent="0.35">
      <c r="A40" s="119" t="s">
        <v>196</v>
      </c>
      <c r="B40" s="211" t="s">
        <v>220</v>
      </c>
      <c r="C40" s="212"/>
      <c r="D40" s="212"/>
      <c r="E40" s="213"/>
      <c r="F40" s="132"/>
      <c r="G40" s="133">
        <f>ROUND(F40*(G$29+G$36),2)</f>
        <v>0</v>
      </c>
    </row>
    <row r="41" spans="1:7" x14ac:dyDescent="0.35">
      <c r="A41" s="119" t="s">
        <v>198</v>
      </c>
      <c r="B41" s="211" t="s">
        <v>221</v>
      </c>
      <c r="C41" s="212"/>
      <c r="D41" s="212"/>
      <c r="E41" s="213"/>
      <c r="F41" s="132"/>
      <c r="G41" s="133">
        <f>ROUND(F41*(G$29+G$36),2)</f>
        <v>0</v>
      </c>
    </row>
    <row r="42" spans="1:7" x14ac:dyDescent="0.35">
      <c r="A42" s="119" t="s">
        <v>200</v>
      </c>
      <c r="B42" s="211" t="s">
        <v>222</v>
      </c>
      <c r="C42" s="212"/>
      <c r="D42" s="212"/>
      <c r="E42" s="213"/>
      <c r="F42" s="132"/>
      <c r="G42" s="133">
        <f t="shared" ref="G42:G46" si="0">ROUND(F42*(G$29+G$36),2)</f>
        <v>0</v>
      </c>
    </row>
    <row r="43" spans="1:7" x14ac:dyDescent="0.35">
      <c r="A43" s="119" t="s">
        <v>223</v>
      </c>
      <c r="B43" s="211" t="s">
        <v>224</v>
      </c>
      <c r="C43" s="212"/>
      <c r="D43" s="212"/>
      <c r="E43" s="213"/>
      <c r="F43" s="132"/>
      <c r="G43" s="133">
        <f t="shared" si="0"/>
        <v>0</v>
      </c>
    </row>
    <row r="44" spans="1:7" x14ac:dyDescent="0.35">
      <c r="A44" s="119" t="s">
        <v>204</v>
      </c>
      <c r="B44" s="211" t="s">
        <v>225</v>
      </c>
      <c r="C44" s="212"/>
      <c r="D44" s="212"/>
      <c r="E44" s="213"/>
      <c r="F44" s="132"/>
      <c r="G44" s="133">
        <f t="shared" si="0"/>
        <v>0</v>
      </c>
    </row>
    <row r="45" spans="1:7" x14ac:dyDescent="0.35">
      <c r="A45" s="119" t="s">
        <v>206</v>
      </c>
      <c r="B45" s="211" t="s">
        <v>226</v>
      </c>
      <c r="C45" s="212"/>
      <c r="D45" s="212"/>
      <c r="E45" s="213"/>
      <c r="F45" s="132"/>
      <c r="G45" s="133">
        <f t="shared" si="0"/>
        <v>0</v>
      </c>
    </row>
    <row r="46" spans="1:7" x14ac:dyDescent="0.35">
      <c r="A46" s="119" t="s">
        <v>227</v>
      </c>
      <c r="B46" s="211" t="s">
        <v>228</v>
      </c>
      <c r="C46" s="212"/>
      <c r="D46" s="212"/>
      <c r="E46" s="213"/>
      <c r="F46" s="132"/>
      <c r="G46" s="133">
        <f t="shared" si="0"/>
        <v>0</v>
      </c>
    </row>
    <row r="47" spans="1:7" x14ac:dyDescent="0.35">
      <c r="A47" s="119" t="s">
        <v>229</v>
      </c>
      <c r="B47" s="211" t="s">
        <v>230</v>
      </c>
      <c r="C47" s="212"/>
      <c r="D47" s="212"/>
      <c r="E47" s="213"/>
      <c r="F47" s="132"/>
      <c r="G47" s="133">
        <f>ROUND(F47*(G$29+G$36),2)</f>
        <v>0</v>
      </c>
    </row>
    <row r="48" spans="1:7" x14ac:dyDescent="0.35">
      <c r="A48" s="193" t="s">
        <v>231</v>
      </c>
      <c r="B48" s="188"/>
      <c r="C48" s="188"/>
      <c r="D48" s="188"/>
      <c r="E48" s="189"/>
      <c r="F48" s="134">
        <f>SUM(F40:F47)</f>
        <v>0</v>
      </c>
      <c r="G48" s="136">
        <f>SUM(G40:G47)</f>
        <v>0</v>
      </c>
    </row>
    <row r="49" spans="1:7" x14ac:dyDescent="0.35">
      <c r="A49" s="196"/>
      <c r="B49" s="197"/>
      <c r="C49" s="197"/>
      <c r="D49" s="197"/>
      <c r="E49" s="197"/>
      <c r="F49" s="197"/>
      <c r="G49" s="198"/>
    </row>
    <row r="50" spans="1:7" ht="15.5" x14ac:dyDescent="0.35">
      <c r="A50" s="220" t="s">
        <v>232</v>
      </c>
      <c r="B50" s="241"/>
      <c r="C50" s="241"/>
      <c r="D50" s="241"/>
      <c r="E50" s="241"/>
      <c r="F50" s="241"/>
      <c r="G50" s="242"/>
    </row>
    <row r="51" spans="1:7" x14ac:dyDescent="0.35">
      <c r="A51" s="123" t="s">
        <v>233</v>
      </c>
      <c r="B51" s="193" t="s">
        <v>232</v>
      </c>
      <c r="C51" s="188"/>
      <c r="D51" s="188"/>
      <c r="E51" s="189"/>
      <c r="F51" s="137" t="s">
        <v>234</v>
      </c>
      <c r="G51" s="138" t="s">
        <v>195</v>
      </c>
    </row>
    <row r="52" spans="1:7" x14ac:dyDescent="0.35">
      <c r="A52" s="119" t="s">
        <v>196</v>
      </c>
      <c r="B52" s="211" t="s">
        <v>235</v>
      </c>
      <c r="C52" s="212"/>
      <c r="D52" s="212"/>
      <c r="E52" s="213"/>
      <c r="F52" s="125"/>
      <c r="G52" s="139"/>
    </row>
    <row r="53" spans="1:7" x14ac:dyDescent="0.35">
      <c r="A53" s="119" t="s">
        <v>198</v>
      </c>
      <c r="B53" s="211" t="s">
        <v>236</v>
      </c>
      <c r="C53" s="212"/>
      <c r="D53" s="212"/>
      <c r="E53" s="213"/>
      <c r="F53" s="119">
        <v>13</v>
      </c>
      <c r="G53" s="139"/>
    </row>
    <row r="54" spans="1:7" x14ac:dyDescent="0.35">
      <c r="A54" s="119" t="s">
        <v>200</v>
      </c>
      <c r="B54" s="211" t="s">
        <v>237</v>
      </c>
      <c r="C54" s="212"/>
      <c r="D54" s="212"/>
      <c r="E54" s="213"/>
      <c r="F54" s="125"/>
      <c r="G54" s="139"/>
    </row>
    <row r="55" spans="1:7" x14ac:dyDescent="0.35">
      <c r="A55" s="119" t="s">
        <v>223</v>
      </c>
      <c r="B55" s="211" t="s">
        <v>238</v>
      </c>
      <c r="C55" s="212"/>
      <c r="D55" s="212"/>
      <c r="E55" s="213"/>
      <c r="F55" s="125"/>
      <c r="G55" s="139"/>
    </row>
    <row r="56" spans="1:7" x14ac:dyDescent="0.35">
      <c r="A56" s="119" t="s">
        <v>204</v>
      </c>
      <c r="B56" s="211" t="s">
        <v>239</v>
      </c>
      <c r="C56" s="212"/>
      <c r="D56" s="212"/>
      <c r="E56" s="213"/>
      <c r="F56" s="125"/>
      <c r="G56" s="139"/>
    </row>
    <row r="57" spans="1:7" x14ac:dyDescent="0.35">
      <c r="A57" s="119" t="s">
        <v>206</v>
      </c>
      <c r="B57" s="211" t="s">
        <v>240</v>
      </c>
      <c r="C57" s="212"/>
      <c r="D57" s="212"/>
      <c r="E57" s="213"/>
      <c r="F57" s="125"/>
      <c r="G57" s="139"/>
    </row>
    <row r="58" spans="1:7" x14ac:dyDescent="0.35">
      <c r="A58" s="246" t="s">
        <v>241</v>
      </c>
      <c r="B58" s="247"/>
      <c r="C58" s="247"/>
      <c r="D58" s="247"/>
      <c r="E58" s="248"/>
      <c r="F58" s="138"/>
      <c r="G58" s="135">
        <f>SUM(G52:G57)</f>
        <v>0</v>
      </c>
    </row>
    <row r="59" spans="1:7" x14ac:dyDescent="0.35">
      <c r="A59" s="140"/>
      <c r="B59" s="141"/>
      <c r="C59" s="141"/>
      <c r="D59" s="141"/>
      <c r="E59" s="141"/>
      <c r="F59" s="141"/>
      <c r="G59" s="142"/>
    </row>
    <row r="60" spans="1:7" ht="15.5" x14ac:dyDescent="0.35">
      <c r="A60" s="220" t="s">
        <v>242</v>
      </c>
      <c r="B60" s="241"/>
      <c r="C60" s="241"/>
      <c r="D60" s="241"/>
      <c r="E60" s="241"/>
      <c r="F60" s="241"/>
      <c r="G60" s="242"/>
    </row>
    <row r="61" spans="1:7" x14ac:dyDescent="0.35">
      <c r="A61" s="143">
        <v>2</v>
      </c>
      <c r="B61" s="196" t="s">
        <v>243</v>
      </c>
      <c r="C61" s="197"/>
      <c r="D61" s="197"/>
      <c r="E61" s="197"/>
      <c r="F61" s="198"/>
      <c r="G61" s="125" t="s">
        <v>195</v>
      </c>
    </row>
    <row r="62" spans="1:7" x14ac:dyDescent="0.35">
      <c r="A62" s="119" t="s">
        <v>212</v>
      </c>
      <c r="B62" s="211" t="s">
        <v>244</v>
      </c>
      <c r="C62" s="212"/>
      <c r="D62" s="212"/>
      <c r="E62" s="212"/>
      <c r="F62" s="213"/>
      <c r="G62" s="144">
        <f>G36</f>
        <v>0</v>
      </c>
    </row>
    <row r="63" spans="1:7" x14ac:dyDescent="0.35">
      <c r="A63" s="119" t="s">
        <v>218</v>
      </c>
      <c r="B63" s="211" t="s">
        <v>245</v>
      </c>
      <c r="C63" s="212"/>
      <c r="D63" s="212"/>
      <c r="E63" s="212"/>
      <c r="F63" s="213"/>
      <c r="G63" s="144">
        <f>G48</f>
        <v>0</v>
      </c>
    </row>
    <row r="64" spans="1:7" x14ac:dyDescent="0.35">
      <c r="A64" s="119" t="s">
        <v>233</v>
      </c>
      <c r="B64" s="211" t="s">
        <v>246</v>
      </c>
      <c r="C64" s="212"/>
      <c r="D64" s="212"/>
      <c r="E64" s="212"/>
      <c r="F64" s="213"/>
      <c r="G64" s="144">
        <f>G58</f>
        <v>0</v>
      </c>
    </row>
    <row r="65" spans="1:7" x14ac:dyDescent="0.35">
      <c r="A65" s="243" t="s">
        <v>247</v>
      </c>
      <c r="B65" s="244"/>
      <c r="C65" s="244"/>
      <c r="D65" s="244"/>
      <c r="E65" s="244"/>
      <c r="F65" s="245"/>
      <c r="G65" s="135"/>
    </row>
    <row r="66" spans="1:7" x14ac:dyDescent="0.35">
      <c r="A66" s="140"/>
      <c r="B66" s="141"/>
      <c r="C66" s="141"/>
      <c r="D66" s="141"/>
      <c r="E66" s="141"/>
      <c r="F66" s="141"/>
      <c r="G66" s="142"/>
    </row>
    <row r="67" spans="1:7" ht="15.5" x14ac:dyDescent="0.35">
      <c r="A67" s="220" t="s">
        <v>248</v>
      </c>
      <c r="B67" s="221"/>
      <c r="C67" s="221"/>
      <c r="D67" s="221"/>
      <c r="E67" s="221"/>
      <c r="F67" s="221"/>
      <c r="G67" s="222"/>
    </row>
    <row r="68" spans="1:7" x14ac:dyDescent="0.35">
      <c r="A68" s="145">
        <v>3</v>
      </c>
      <c r="B68" s="238" t="s">
        <v>249</v>
      </c>
      <c r="C68" s="239"/>
      <c r="D68" s="239"/>
      <c r="E68" s="240"/>
      <c r="F68" s="145" t="s">
        <v>194</v>
      </c>
      <c r="G68" s="145" t="s">
        <v>195</v>
      </c>
    </row>
    <row r="69" spans="1:7" x14ac:dyDescent="0.35">
      <c r="A69" s="119" t="s">
        <v>196</v>
      </c>
      <c r="B69" s="211" t="s">
        <v>250</v>
      </c>
      <c r="C69" s="212"/>
      <c r="D69" s="212"/>
      <c r="E69" s="213"/>
      <c r="F69" s="146"/>
      <c r="G69" s="144">
        <f>ROUND(F69*G$29,2)</f>
        <v>0</v>
      </c>
    </row>
    <row r="70" spans="1:7" x14ac:dyDescent="0.35">
      <c r="A70" s="119" t="s">
        <v>198</v>
      </c>
      <c r="B70" s="232" t="s">
        <v>251</v>
      </c>
      <c r="C70" s="233"/>
      <c r="D70" s="233"/>
      <c r="E70" s="234"/>
      <c r="F70" s="147">
        <f>8%*F69</f>
        <v>0</v>
      </c>
      <c r="G70" s="144">
        <f t="shared" ref="G70:G74" si="1">ROUND(F70*G$29,2)</f>
        <v>0</v>
      </c>
    </row>
    <row r="71" spans="1:7" x14ac:dyDescent="0.35">
      <c r="A71" s="119" t="s">
        <v>200</v>
      </c>
      <c r="B71" s="232" t="s">
        <v>252</v>
      </c>
      <c r="C71" s="233"/>
      <c r="D71" s="233"/>
      <c r="E71" s="234"/>
      <c r="F71" s="147">
        <v>0.04</v>
      </c>
      <c r="G71" s="144">
        <f t="shared" si="1"/>
        <v>0</v>
      </c>
    </row>
    <row r="72" spans="1:7" x14ac:dyDescent="0.35">
      <c r="A72" s="119" t="s">
        <v>223</v>
      </c>
      <c r="B72" s="211" t="s">
        <v>253</v>
      </c>
      <c r="C72" s="212"/>
      <c r="D72" s="212"/>
      <c r="E72" s="213"/>
      <c r="F72" s="147">
        <v>1.9400000000000001E-2</v>
      </c>
      <c r="G72" s="144">
        <f t="shared" si="1"/>
        <v>0</v>
      </c>
    </row>
    <row r="73" spans="1:7" x14ac:dyDescent="0.35">
      <c r="A73" s="119" t="s">
        <v>204</v>
      </c>
      <c r="B73" s="232" t="s">
        <v>254</v>
      </c>
      <c r="C73" s="233"/>
      <c r="D73" s="233"/>
      <c r="E73" s="234"/>
      <c r="F73" s="147">
        <f>F72*F48</f>
        <v>0</v>
      </c>
      <c r="G73" s="144">
        <f t="shared" si="1"/>
        <v>0</v>
      </c>
    </row>
    <row r="74" spans="1:7" x14ac:dyDescent="0.35">
      <c r="A74" s="119" t="s">
        <v>206</v>
      </c>
      <c r="B74" s="232" t="s">
        <v>255</v>
      </c>
      <c r="C74" s="233"/>
      <c r="D74" s="233"/>
      <c r="E74" s="234"/>
      <c r="F74" s="147">
        <f>F72*8%*(40%)</f>
        <v>6.2080000000000002E-4</v>
      </c>
      <c r="G74" s="144">
        <f t="shared" si="1"/>
        <v>0</v>
      </c>
    </row>
    <row r="75" spans="1:7" x14ac:dyDescent="0.35">
      <c r="A75" s="235" t="s">
        <v>256</v>
      </c>
      <c r="B75" s="236"/>
      <c r="C75" s="236"/>
      <c r="D75" s="236"/>
      <c r="E75" s="237"/>
      <c r="F75" s="148">
        <f>SUM(F69:F74)</f>
        <v>6.0020799999999999E-2</v>
      </c>
      <c r="G75" s="149">
        <f>SUM(G69:G74)</f>
        <v>0</v>
      </c>
    </row>
    <row r="76" spans="1:7" x14ac:dyDescent="0.35">
      <c r="A76" s="140"/>
      <c r="B76" s="141"/>
      <c r="C76" s="141"/>
      <c r="D76" s="141"/>
      <c r="E76" s="141"/>
      <c r="F76" s="141"/>
      <c r="G76" s="142"/>
    </row>
    <row r="77" spans="1:7" ht="15.5" x14ac:dyDescent="0.35">
      <c r="A77" s="220" t="s">
        <v>257</v>
      </c>
      <c r="B77" s="221"/>
      <c r="C77" s="221"/>
      <c r="D77" s="221"/>
      <c r="E77" s="221"/>
      <c r="F77" s="221"/>
      <c r="G77" s="222"/>
    </row>
    <row r="78" spans="1:7" ht="15.5" x14ac:dyDescent="0.35">
      <c r="A78" s="220" t="s">
        <v>258</v>
      </c>
      <c r="B78" s="221"/>
      <c r="C78" s="221"/>
      <c r="D78" s="221"/>
      <c r="E78" s="221"/>
      <c r="F78" s="221"/>
      <c r="G78" s="222"/>
    </row>
    <row r="79" spans="1:7" x14ac:dyDescent="0.35">
      <c r="A79" s="123" t="s">
        <v>259</v>
      </c>
      <c r="B79" s="193" t="s">
        <v>260</v>
      </c>
      <c r="C79" s="194"/>
      <c r="D79" s="194"/>
      <c r="E79" s="195"/>
      <c r="F79" s="123" t="s">
        <v>194</v>
      </c>
      <c r="G79" s="130" t="s">
        <v>195</v>
      </c>
    </row>
    <row r="80" spans="1:7" x14ac:dyDescent="0.35">
      <c r="A80" s="119" t="s">
        <v>196</v>
      </c>
      <c r="B80" s="211" t="s">
        <v>261</v>
      </c>
      <c r="C80" s="212"/>
      <c r="D80" s="212"/>
      <c r="E80" s="213"/>
      <c r="F80" s="150"/>
      <c r="G80" s="144">
        <f>ROUND(F80*G$29,2)</f>
        <v>0</v>
      </c>
    </row>
    <row r="81" spans="1:7" x14ac:dyDescent="0.35">
      <c r="A81" s="119" t="s">
        <v>198</v>
      </c>
      <c r="B81" s="211" t="s">
        <v>262</v>
      </c>
      <c r="C81" s="212"/>
      <c r="D81" s="212"/>
      <c r="E81" s="213"/>
      <c r="F81" s="150"/>
      <c r="G81" s="144">
        <f t="shared" ref="G81:G85" si="2">ROUND(F81*G$29,2)</f>
        <v>0</v>
      </c>
    </row>
    <row r="82" spans="1:7" x14ac:dyDescent="0.35">
      <c r="A82" s="119" t="s">
        <v>200</v>
      </c>
      <c r="B82" s="211" t="s">
        <v>263</v>
      </c>
      <c r="C82" s="212"/>
      <c r="D82" s="212"/>
      <c r="E82" s="213"/>
      <c r="F82" s="150"/>
      <c r="G82" s="144">
        <f t="shared" si="2"/>
        <v>0</v>
      </c>
    </row>
    <row r="83" spans="1:7" x14ac:dyDescent="0.35">
      <c r="A83" s="119" t="s">
        <v>223</v>
      </c>
      <c r="B83" s="211" t="s">
        <v>264</v>
      </c>
      <c r="C83" s="212"/>
      <c r="D83" s="212"/>
      <c r="E83" s="213"/>
      <c r="F83" s="150"/>
      <c r="G83" s="144">
        <f t="shared" si="2"/>
        <v>0</v>
      </c>
    </row>
    <row r="84" spans="1:7" x14ac:dyDescent="0.35">
      <c r="A84" s="119" t="s">
        <v>204</v>
      </c>
      <c r="B84" s="211" t="s">
        <v>265</v>
      </c>
      <c r="C84" s="212"/>
      <c r="D84" s="212"/>
      <c r="E84" s="213"/>
      <c r="F84" s="150"/>
      <c r="G84" s="144">
        <f t="shared" si="2"/>
        <v>0</v>
      </c>
    </row>
    <row r="85" spans="1:7" x14ac:dyDescent="0.35">
      <c r="A85" s="119" t="s">
        <v>206</v>
      </c>
      <c r="B85" s="211" t="s">
        <v>266</v>
      </c>
      <c r="C85" s="212"/>
      <c r="D85" s="212"/>
      <c r="E85" s="213"/>
      <c r="F85" s="132"/>
      <c r="G85" s="144">
        <f t="shared" si="2"/>
        <v>0</v>
      </c>
    </row>
    <row r="86" spans="1:7" x14ac:dyDescent="0.35">
      <c r="A86" s="193" t="s">
        <v>267</v>
      </c>
      <c r="B86" s="194"/>
      <c r="C86" s="194"/>
      <c r="D86" s="194"/>
      <c r="E86" s="195"/>
      <c r="F86" s="151">
        <f>SUM(F80:F85)</f>
        <v>0</v>
      </c>
      <c r="G86" s="136">
        <f>SUM(G80:G85)</f>
        <v>0</v>
      </c>
    </row>
    <row r="87" spans="1:7" x14ac:dyDescent="0.35">
      <c r="A87" s="140"/>
      <c r="B87" s="141"/>
      <c r="C87" s="141"/>
      <c r="D87" s="141"/>
      <c r="E87" s="141"/>
      <c r="F87" s="141"/>
      <c r="G87" s="142"/>
    </row>
    <row r="88" spans="1:7" ht="15.5" x14ac:dyDescent="0.35">
      <c r="A88" s="220" t="s">
        <v>268</v>
      </c>
      <c r="B88" s="221"/>
      <c r="C88" s="221"/>
      <c r="D88" s="221"/>
      <c r="E88" s="221"/>
      <c r="F88" s="221"/>
      <c r="G88" s="222"/>
    </row>
    <row r="89" spans="1:7" x14ac:dyDescent="0.35">
      <c r="A89" s="193" t="s">
        <v>269</v>
      </c>
      <c r="B89" s="194"/>
      <c r="C89" s="194"/>
      <c r="D89" s="194"/>
      <c r="E89" s="195"/>
      <c r="F89" s="123" t="s">
        <v>194</v>
      </c>
      <c r="G89" s="130" t="s">
        <v>195</v>
      </c>
    </row>
    <row r="90" spans="1:7" ht="39.75" customHeight="1" x14ac:dyDescent="0.35">
      <c r="A90" s="143" t="s">
        <v>196</v>
      </c>
      <c r="B90" s="229" t="s">
        <v>270</v>
      </c>
      <c r="C90" s="230"/>
      <c r="D90" s="230"/>
      <c r="E90" s="231"/>
      <c r="F90" s="125">
        <v>0</v>
      </c>
      <c r="G90" s="144">
        <f>G29*F90</f>
        <v>0</v>
      </c>
    </row>
    <row r="91" spans="1:7" x14ac:dyDescent="0.35">
      <c r="A91" s="193" t="s">
        <v>271</v>
      </c>
      <c r="B91" s="194"/>
      <c r="C91" s="194"/>
      <c r="D91" s="194"/>
      <c r="E91" s="195"/>
      <c r="F91" s="151">
        <f>F90</f>
        <v>0</v>
      </c>
      <c r="G91" s="136">
        <f>SUM(G90)</f>
        <v>0</v>
      </c>
    </row>
    <row r="92" spans="1:7" x14ac:dyDescent="0.35">
      <c r="A92" s="196"/>
      <c r="B92" s="197"/>
      <c r="C92" s="197"/>
      <c r="D92" s="197"/>
      <c r="E92" s="197"/>
      <c r="F92" s="197"/>
      <c r="G92" s="198"/>
    </row>
    <row r="93" spans="1:7" ht="36" customHeight="1" x14ac:dyDescent="0.35">
      <c r="A93" s="226" t="s">
        <v>272</v>
      </c>
      <c r="B93" s="227"/>
      <c r="C93" s="227"/>
      <c r="D93" s="227"/>
      <c r="E93" s="227"/>
      <c r="F93" s="227"/>
      <c r="G93" s="228"/>
    </row>
    <row r="94" spans="1:7" x14ac:dyDescent="0.35">
      <c r="A94" s="143">
        <v>4</v>
      </c>
      <c r="B94" s="196" t="s">
        <v>273</v>
      </c>
      <c r="C94" s="197"/>
      <c r="D94" s="197"/>
      <c r="E94" s="197"/>
      <c r="F94" s="198"/>
      <c r="G94" s="119" t="s">
        <v>195</v>
      </c>
    </row>
    <row r="95" spans="1:7" x14ac:dyDescent="0.35">
      <c r="A95" s="119" t="s">
        <v>259</v>
      </c>
      <c r="B95" s="211" t="s">
        <v>274</v>
      </c>
      <c r="C95" s="212"/>
      <c r="D95" s="212"/>
      <c r="E95" s="212"/>
      <c r="F95" s="213"/>
      <c r="G95" s="144">
        <f>G86</f>
        <v>0</v>
      </c>
    </row>
    <row r="96" spans="1:7" x14ac:dyDescent="0.35">
      <c r="A96" s="119" t="s">
        <v>275</v>
      </c>
      <c r="B96" s="211" t="s">
        <v>276</v>
      </c>
      <c r="C96" s="212"/>
      <c r="D96" s="212"/>
      <c r="E96" s="212"/>
      <c r="F96" s="213"/>
      <c r="G96" s="144">
        <f>G91</f>
        <v>0</v>
      </c>
    </row>
    <row r="97" spans="1:7" x14ac:dyDescent="0.35">
      <c r="A97" s="193" t="s">
        <v>277</v>
      </c>
      <c r="B97" s="194"/>
      <c r="C97" s="194"/>
      <c r="D97" s="194"/>
      <c r="E97" s="194"/>
      <c r="F97" s="195"/>
      <c r="G97" s="136">
        <f>SUM(G95+G96)</f>
        <v>0</v>
      </c>
    </row>
    <row r="98" spans="1:7" x14ac:dyDescent="0.35">
      <c r="A98" s="196"/>
      <c r="B98" s="197"/>
      <c r="C98" s="197"/>
      <c r="D98" s="197"/>
      <c r="E98" s="197"/>
      <c r="F98" s="197"/>
      <c r="G98" s="198"/>
    </row>
    <row r="99" spans="1:7" ht="15.5" x14ac:dyDescent="0.35">
      <c r="A99" s="220" t="s">
        <v>278</v>
      </c>
      <c r="B99" s="221"/>
      <c r="C99" s="221"/>
      <c r="D99" s="221"/>
      <c r="E99" s="221"/>
      <c r="F99" s="221"/>
      <c r="G99" s="222"/>
    </row>
    <row r="100" spans="1:7" x14ac:dyDescent="0.35">
      <c r="A100" s="143">
        <v>5</v>
      </c>
      <c r="B100" s="190" t="s">
        <v>279</v>
      </c>
      <c r="C100" s="191"/>
      <c r="D100" s="191"/>
      <c r="E100" s="191"/>
      <c r="F100" s="192"/>
      <c r="G100" s="119" t="s">
        <v>195</v>
      </c>
    </row>
    <row r="101" spans="1:7" x14ac:dyDescent="0.35">
      <c r="A101" s="143" t="s">
        <v>196</v>
      </c>
      <c r="B101" s="211" t="s">
        <v>280</v>
      </c>
      <c r="C101" s="212"/>
      <c r="D101" s="212"/>
      <c r="E101" s="212"/>
      <c r="F101" s="213"/>
      <c r="G101" s="152"/>
    </row>
    <row r="102" spans="1:7" x14ac:dyDescent="0.35">
      <c r="A102" s="143" t="s">
        <v>198</v>
      </c>
      <c r="B102" s="211" t="s">
        <v>281</v>
      </c>
      <c r="C102" s="212"/>
      <c r="D102" s="212"/>
      <c r="E102" s="212"/>
      <c r="F102" s="213"/>
      <c r="G102" s="152"/>
    </row>
    <row r="103" spans="1:7" x14ac:dyDescent="0.35">
      <c r="A103" s="143" t="s">
        <v>200</v>
      </c>
      <c r="B103" s="211" t="s">
        <v>282</v>
      </c>
      <c r="C103" s="212"/>
      <c r="D103" s="212"/>
      <c r="E103" s="212"/>
      <c r="F103" s="213"/>
      <c r="G103" s="152"/>
    </row>
    <row r="104" spans="1:7" x14ac:dyDescent="0.35">
      <c r="A104" s="143" t="s">
        <v>223</v>
      </c>
      <c r="B104" s="211" t="s">
        <v>283</v>
      </c>
      <c r="C104" s="212"/>
      <c r="D104" s="212"/>
      <c r="E104" s="212"/>
      <c r="F104" s="213"/>
      <c r="G104" s="152"/>
    </row>
    <row r="105" spans="1:7" x14ac:dyDescent="0.35">
      <c r="A105" s="143" t="s">
        <v>204</v>
      </c>
      <c r="B105" s="211" t="s">
        <v>284</v>
      </c>
      <c r="C105" s="212"/>
      <c r="D105" s="212"/>
      <c r="E105" s="212"/>
      <c r="F105" s="213"/>
      <c r="G105" s="152"/>
    </row>
    <row r="106" spans="1:7" x14ac:dyDescent="0.35">
      <c r="A106" s="143" t="s">
        <v>206</v>
      </c>
      <c r="B106" s="211" t="s">
        <v>240</v>
      </c>
      <c r="C106" s="212"/>
      <c r="D106" s="212"/>
      <c r="E106" s="212"/>
      <c r="F106" s="213"/>
      <c r="G106" s="125"/>
    </row>
    <row r="107" spans="1:7" x14ac:dyDescent="0.35">
      <c r="A107" s="193" t="s">
        <v>285</v>
      </c>
      <c r="B107" s="194"/>
      <c r="C107" s="194"/>
      <c r="D107" s="194"/>
      <c r="E107" s="194"/>
      <c r="F107" s="195"/>
      <c r="G107" s="135">
        <f>SUM(G101:G106)</f>
        <v>0</v>
      </c>
    </row>
    <row r="108" spans="1:7" x14ac:dyDescent="0.35">
      <c r="A108" s="211" t="s">
        <v>286</v>
      </c>
      <c r="B108" s="212"/>
      <c r="C108" s="212"/>
      <c r="D108" s="212"/>
      <c r="E108" s="212"/>
      <c r="F108" s="212"/>
      <c r="G108" s="213"/>
    </row>
    <row r="109" spans="1:7" x14ac:dyDescent="0.35">
      <c r="A109" s="153"/>
      <c r="B109" s="154"/>
      <c r="C109" s="154"/>
      <c r="D109" s="154"/>
      <c r="E109" s="154"/>
      <c r="F109" s="154"/>
      <c r="G109" s="155"/>
    </row>
    <row r="110" spans="1:7" ht="15.5" x14ac:dyDescent="0.35">
      <c r="A110" s="220" t="s">
        <v>287</v>
      </c>
      <c r="B110" s="221"/>
      <c r="C110" s="221"/>
      <c r="D110" s="221"/>
      <c r="E110" s="221"/>
      <c r="F110" s="221"/>
      <c r="G110" s="222"/>
    </row>
    <row r="111" spans="1:7" x14ac:dyDescent="0.35">
      <c r="A111" s="143">
        <v>6</v>
      </c>
      <c r="B111" s="223" t="s">
        <v>288</v>
      </c>
      <c r="C111" s="224"/>
      <c r="D111" s="224"/>
      <c r="E111" s="225"/>
      <c r="F111" s="119" t="s">
        <v>194</v>
      </c>
      <c r="G111" s="125" t="s">
        <v>195</v>
      </c>
    </row>
    <row r="112" spans="1:7" x14ac:dyDescent="0.35">
      <c r="A112" s="143" t="s">
        <v>196</v>
      </c>
      <c r="B112" s="211" t="s">
        <v>289</v>
      </c>
      <c r="C112" s="212"/>
      <c r="D112" s="212"/>
      <c r="E112" s="213"/>
      <c r="F112" s="132"/>
      <c r="G112" s="144">
        <f>ROUND(F112*G131,2)</f>
        <v>0</v>
      </c>
    </row>
    <row r="113" spans="1:7" x14ac:dyDescent="0.35">
      <c r="A113" s="143" t="s">
        <v>198</v>
      </c>
      <c r="B113" s="211" t="s">
        <v>290</v>
      </c>
      <c r="C113" s="212"/>
      <c r="D113" s="212"/>
      <c r="E113" s="213"/>
      <c r="F113" s="132"/>
      <c r="G113" s="133">
        <f>ROUND((G112+G131)*F113,2)</f>
        <v>0</v>
      </c>
    </row>
    <row r="114" spans="1:7" x14ac:dyDescent="0.35">
      <c r="A114" s="156" t="s">
        <v>200</v>
      </c>
      <c r="B114" s="208" t="s">
        <v>291</v>
      </c>
      <c r="C114" s="209"/>
      <c r="D114" s="209"/>
      <c r="E114" s="210"/>
      <c r="F114" s="157">
        <f>F115+F118</f>
        <v>0</v>
      </c>
      <c r="G114" s="158"/>
    </row>
    <row r="115" spans="1:7" x14ac:dyDescent="0.35">
      <c r="A115" s="156" t="s">
        <v>292</v>
      </c>
      <c r="B115" s="208" t="s">
        <v>293</v>
      </c>
      <c r="C115" s="209"/>
      <c r="D115" s="209"/>
      <c r="E115" s="210"/>
      <c r="F115" s="159">
        <f>F116+F117</f>
        <v>0</v>
      </c>
      <c r="G115" s="158"/>
    </row>
    <row r="116" spans="1:7" x14ac:dyDescent="0.35">
      <c r="A116" s="143" t="s">
        <v>294</v>
      </c>
      <c r="B116" s="211" t="s">
        <v>295</v>
      </c>
      <c r="C116" s="212"/>
      <c r="D116" s="212"/>
      <c r="E116" s="213"/>
      <c r="F116" s="132"/>
      <c r="G116" s="133">
        <f>ROUND((G112+G113+G131)/(1-F114)*F116,2)</f>
        <v>0</v>
      </c>
    </row>
    <row r="117" spans="1:7" x14ac:dyDescent="0.35">
      <c r="A117" s="143" t="s">
        <v>296</v>
      </c>
      <c r="B117" s="211" t="s">
        <v>297</v>
      </c>
      <c r="C117" s="212"/>
      <c r="D117" s="212"/>
      <c r="E117" s="213"/>
      <c r="F117" s="132"/>
      <c r="G117" s="133">
        <f>ROUND((G112+G113+G131)/(1-F114)*F117,2)</f>
        <v>0</v>
      </c>
    </row>
    <row r="118" spans="1:7" x14ac:dyDescent="0.35">
      <c r="A118" s="156" t="s">
        <v>298</v>
      </c>
      <c r="B118" s="208" t="s">
        <v>299</v>
      </c>
      <c r="C118" s="209"/>
      <c r="D118" s="209"/>
      <c r="E118" s="210"/>
      <c r="F118" s="159">
        <f>F119</f>
        <v>0</v>
      </c>
      <c r="G118" s="160"/>
    </row>
    <row r="119" spans="1:7" x14ac:dyDescent="0.35">
      <c r="A119" s="143" t="s">
        <v>300</v>
      </c>
      <c r="B119" s="211" t="s">
        <v>301</v>
      </c>
      <c r="C119" s="212"/>
      <c r="D119" s="212"/>
      <c r="E119" s="213"/>
      <c r="F119" s="132"/>
      <c r="G119" s="133">
        <f>ROUND((G112+G113+G131)/(1-F114)*F119,2)</f>
        <v>0</v>
      </c>
    </row>
    <row r="120" spans="1:7" x14ac:dyDescent="0.35">
      <c r="A120" s="193" t="s">
        <v>302</v>
      </c>
      <c r="B120" s="194"/>
      <c r="C120" s="194"/>
      <c r="D120" s="194"/>
      <c r="E120" s="195"/>
      <c r="F120" s="161"/>
      <c r="G120" s="136">
        <f>SUM(G112+G113+G116+G117+G119)</f>
        <v>0</v>
      </c>
    </row>
    <row r="121" spans="1:7" x14ac:dyDescent="0.35">
      <c r="A121" s="214" t="s">
        <v>303</v>
      </c>
      <c r="B121" s="215"/>
      <c r="C121" s="215"/>
      <c r="D121" s="215"/>
      <c r="E121" s="215"/>
      <c r="F121" s="215"/>
      <c r="G121" s="216"/>
    </row>
    <row r="122" spans="1:7" x14ac:dyDescent="0.35">
      <c r="A122" s="202" t="s">
        <v>304</v>
      </c>
      <c r="B122" s="203"/>
      <c r="C122" s="203"/>
      <c r="D122" s="203"/>
      <c r="E122" s="203"/>
      <c r="F122" s="203"/>
      <c r="G122" s="204"/>
    </row>
    <row r="123" spans="1:7" x14ac:dyDescent="0.35">
      <c r="A123" s="196"/>
      <c r="B123" s="197"/>
      <c r="C123" s="197"/>
      <c r="D123" s="197"/>
      <c r="E123" s="197"/>
      <c r="F123" s="197"/>
      <c r="G123" s="198"/>
    </row>
    <row r="124" spans="1:7" ht="18.5" x14ac:dyDescent="0.35">
      <c r="A124" s="217" t="s">
        <v>305</v>
      </c>
      <c r="B124" s="218"/>
      <c r="C124" s="218"/>
      <c r="D124" s="218"/>
      <c r="E124" s="218"/>
      <c r="F124" s="218"/>
      <c r="G124" s="219"/>
    </row>
    <row r="125" spans="1:7" x14ac:dyDescent="0.35">
      <c r="A125" s="196" t="s">
        <v>306</v>
      </c>
      <c r="B125" s="197"/>
      <c r="C125" s="197"/>
      <c r="D125" s="197"/>
      <c r="E125" s="197"/>
      <c r="F125" s="198"/>
      <c r="G125" s="125" t="s">
        <v>195</v>
      </c>
    </row>
    <row r="126" spans="1:7" x14ac:dyDescent="0.35">
      <c r="A126" s="119" t="s">
        <v>196</v>
      </c>
      <c r="B126" s="205" t="s">
        <v>307</v>
      </c>
      <c r="C126" s="206"/>
      <c r="D126" s="206"/>
      <c r="E126" s="206"/>
      <c r="F126" s="207"/>
      <c r="G126" s="144">
        <f>G29</f>
        <v>0</v>
      </c>
    </row>
    <row r="127" spans="1:7" x14ac:dyDescent="0.35">
      <c r="A127" s="119" t="s">
        <v>198</v>
      </c>
      <c r="B127" s="205" t="s">
        <v>210</v>
      </c>
      <c r="C127" s="206"/>
      <c r="D127" s="206"/>
      <c r="E127" s="206"/>
      <c r="F127" s="207"/>
      <c r="G127" s="144">
        <f>G65</f>
        <v>0</v>
      </c>
    </row>
    <row r="128" spans="1:7" x14ac:dyDescent="0.35">
      <c r="A128" s="119" t="s">
        <v>200</v>
      </c>
      <c r="B128" s="205" t="s">
        <v>308</v>
      </c>
      <c r="C128" s="206"/>
      <c r="D128" s="206"/>
      <c r="E128" s="206"/>
      <c r="F128" s="207"/>
      <c r="G128" s="144">
        <f>G75</f>
        <v>0</v>
      </c>
    </row>
    <row r="129" spans="1:7" x14ac:dyDescent="0.35">
      <c r="A129" s="119" t="s">
        <v>223</v>
      </c>
      <c r="B129" s="205" t="s">
        <v>257</v>
      </c>
      <c r="C129" s="206"/>
      <c r="D129" s="206"/>
      <c r="E129" s="206"/>
      <c r="F129" s="207"/>
      <c r="G129" s="144">
        <f>G97</f>
        <v>0</v>
      </c>
    </row>
    <row r="130" spans="1:7" x14ac:dyDescent="0.35">
      <c r="A130" s="119" t="s">
        <v>204</v>
      </c>
      <c r="B130" s="205" t="s">
        <v>278</v>
      </c>
      <c r="C130" s="206"/>
      <c r="D130" s="206"/>
      <c r="E130" s="206"/>
      <c r="F130" s="207"/>
      <c r="G130" s="133">
        <f>G107</f>
        <v>0</v>
      </c>
    </row>
    <row r="131" spans="1:7" x14ac:dyDescent="0.35">
      <c r="A131" s="187" t="s">
        <v>309</v>
      </c>
      <c r="B131" s="188"/>
      <c r="C131" s="188"/>
      <c r="D131" s="188"/>
      <c r="E131" s="188"/>
      <c r="F131" s="189"/>
      <c r="G131" s="136">
        <f>SUM(G126:G130)</f>
        <v>0</v>
      </c>
    </row>
    <row r="132" spans="1:7" x14ac:dyDescent="0.35">
      <c r="A132" s="119" t="s">
        <v>206</v>
      </c>
      <c r="B132" s="190" t="s">
        <v>287</v>
      </c>
      <c r="C132" s="191"/>
      <c r="D132" s="191"/>
      <c r="E132" s="191"/>
      <c r="F132" s="192"/>
      <c r="G132" s="133">
        <f>G120</f>
        <v>0</v>
      </c>
    </row>
    <row r="133" spans="1:7" x14ac:dyDescent="0.35">
      <c r="A133" s="193" t="s">
        <v>310</v>
      </c>
      <c r="B133" s="194"/>
      <c r="C133" s="194"/>
      <c r="D133" s="194"/>
      <c r="E133" s="194"/>
      <c r="F133" s="195"/>
      <c r="G133" s="136">
        <f>G131+G132</f>
        <v>0</v>
      </c>
    </row>
    <row r="134" spans="1:7" x14ac:dyDescent="0.35">
      <c r="A134" s="196"/>
      <c r="B134" s="197"/>
      <c r="C134" s="197"/>
      <c r="D134" s="197"/>
      <c r="E134" s="197"/>
      <c r="F134" s="197"/>
      <c r="G134" s="198"/>
    </row>
  </sheetData>
  <mergeCells count="126">
    <mergeCell ref="A1:G1"/>
    <mergeCell ref="A3:G3"/>
    <mergeCell ref="A4:G4"/>
    <mergeCell ref="A6:G6"/>
    <mergeCell ref="A7:F7"/>
    <mergeCell ref="A8:F8"/>
    <mergeCell ref="B15:F15"/>
    <mergeCell ref="B16:F16"/>
    <mergeCell ref="B17:F17"/>
    <mergeCell ref="B18:F18"/>
    <mergeCell ref="B19:F19"/>
    <mergeCell ref="A21:G21"/>
    <mergeCell ref="A9:F9"/>
    <mergeCell ref="A10:F10"/>
    <mergeCell ref="A11:G11"/>
    <mergeCell ref="A12:G12"/>
    <mergeCell ref="A13:G13"/>
    <mergeCell ref="A14:G14"/>
    <mergeCell ref="B28:E28"/>
    <mergeCell ref="A30:G30"/>
    <mergeCell ref="A31:G31"/>
    <mergeCell ref="A32:G32"/>
    <mergeCell ref="B33:E33"/>
    <mergeCell ref="B34:E34"/>
    <mergeCell ref="B22:E22"/>
    <mergeCell ref="B23:E23"/>
    <mergeCell ref="B24:E24"/>
    <mergeCell ref="B25:E25"/>
    <mergeCell ref="B26:E26"/>
    <mergeCell ref="B27:E27"/>
    <mergeCell ref="B41:E41"/>
    <mergeCell ref="B42:E42"/>
    <mergeCell ref="B43:E43"/>
    <mergeCell ref="B44:E44"/>
    <mergeCell ref="B45:E45"/>
    <mergeCell ref="B46:E46"/>
    <mergeCell ref="B35:E35"/>
    <mergeCell ref="A36:E36"/>
    <mergeCell ref="A37:G37"/>
    <mergeCell ref="A38:G38"/>
    <mergeCell ref="B39:E39"/>
    <mergeCell ref="B40:E40"/>
    <mergeCell ref="B53:E53"/>
    <mergeCell ref="B54:E54"/>
    <mergeCell ref="B55:E55"/>
    <mergeCell ref="B56:E56"/>
    <mergeCell ref="B57:E57"/>
    <mergeCell ref="A58:E58"/>
    <mergeCell ref="B47:E47"/>
    <mergeCell ref="A48:E48"/>
    <mergeCell ref="A49:G49"/>
    <mergeCell ref="A50:G50"/>
    <mergeCell ref="B51:E51"/>
    <mergeCell ref="B52:E52"/>
    <mergeCell ref="A67:G67"/>
    <mergeCell ref="B68:E68"/>
    <mergeCell ref="B69:E69"/>
    <mergeCell ref="B70:E70"/>
    <mergeCell ref="B71:E71"/>
    <mergeCell ref="B72:E72"/>
    <mergeCell ref="A60:G60"/>
    <mergeCell ref="B61:F61"/>
    <mergeCell ref="B62:F62"/>
    <mergeCell ref="B63:F63"/>
    <mergeCell ref="B64:F64"/>
    <mergeCell ref="A65:F65"/>
    <mergeCell ref="B80:E80"/>
    <mergeCell ref="B81:E81"/>
    <mergeCell ref="B82:E82"/>
    <mergeCell ref="B83:E83"/>
    <mergeCell ref="B84:E84"/>
    <mergeCell ref="B85:E85"/>
    <mergeCell ref="B73:E73"/>
    <mergeCell ref="B74:E74"/>
    <mergeCell ref="A75:E75"/>
    <mergeCell ref="A77:G77"/>
    <mergeCell ref="A78:G78"/>
    <mergeCell ref="B79:E79"/>
    <mergeCell ref="A93:G93"/>
    <mergeCell ref="B94:F94"/>
    <mergeCell ref="B95:F95"/>
    <mergeCell ref="B96:F96"/>
    <mergeCell ref="A97:F97"/>
    <mergeCell ref="A98:G98"/>
    <mergeCell ref="A86:E86"/>
    <mergeCell ref="A88:G88"/>
    <mergeCell ref="A89:E89"/>
    <mergeCell ref="B90:E90"/>
    <mergeCell ref="A91:E91"/>
    <mergeCell ref="A92:G92"/>
    <mergeCell ref="B105:F105"/>
    <mergeCell ref="B106:F106"/>
    <mergeCell ref="A107:F107"/>
    <mergeCell ref="A108:G108"/>
    <mergeCell ref="A110:G110"/>
    <mergeCell ref="B111:E111"/>
    <mergeCell ref="A99:G99"/>
    <mergeCell ref="B100:F100"/>
    <mergeCell ref="B101:F101"/>
    <mergeCell ref="B102:F102"/>
    <mergeCell ref="B103:F103"/>
    <mergeCell ref="B104:F104"/>
    <mergeCell ref="A131:F131"/>
    <mergeCell ref="B132:F132"/>
    <mergeCell ref="A133:F133"/>
    <mergeCell ref="A134:G134"/>
    <mergeCell ref="A20:G20"/>
    <mergeCell ref="A122:G122"/>
    <mergeCell ref="A125:F125"/>
    <mergeCell ref="B126:F126"/>
    <mergeCell ref="B127:F127"/>
    <mergeCell ref="B128:F128"/>
    <mergeCell ref="B129:F129"/>
    <mergeCell ref="B130:F130"/>
    <mergeCell ref="B118:E118"/>
    <mergeCell ref="B119:E119"/>
    <mergeCell ref="A120:E120"/>
    <mergeCell ref="A121:G121"/>
    <mergeCell ref="A123:G123"/>
    <mergeCell ref="A124:G124"/>
    <mergeCell ref="B112:E112"/>
    <mergeCell ref="B113:E113"/>
    <mergeCell ref="B114:E114"/>
    <mergeCell ref="B115:E115"/>
    <mergeCell ref="B116:E116"/>
    <mergeCell ref="B117:E117"/>
  </mergeCells>
  <pageMargins left="0.51181102362204722" right="0.5118110236220472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dimension ref="A1:G134"/>
  <sheetViews>
    <sheetView workbookViewId="0">
      <selection activeCell="F26" sqref="F26"/>
    </sheetView>
  </sheetViews>
  <sheetFormatPr defaultColWidth="0" defaultRowHeight="14.5" zeroHeight="1" x14ac:dyDescent="0.35"/>
  <cols>
    <col min="1" max="1" width="15.81640625" customWidth="1"/>
    <col min="2" max="6" width="9.1796875" customWidth="1"/>
    <col min="7" max="7" width="23" customWidth="1"/>
    <col min="8" max="16384" width="9.1796875" hidden="1"/>
  </cols>
  <sheetData>
    <row r="1" spans="1:7" ht="18.5" x14ac:dyDescent="0.35">
      <c r="A1" s="372" t="s">
        <v>171</v>
      </c>
      <c r="B1" s="373"/>
      <c r="C1" s="373"/>
      <c r="D1" s="373"/>
      <c r="E1" s="373"/>
      <c r="F1" s="373"/>
      <c r="G1" s="374"/>
    </row>
    <row r="2" spans="1:7" x14ac:dyDescent="0.35">
      <c r="A2" s="42"/>
      <c r="B2" s="43"/>
      <c r="C2" s="44"/>
      <c r="D2" s="44"/>
      <c r="E2" s="44"/>
      <c r="F2" s="44"/>
      <c r="G2" s="45"/>
    </row>
    <row r="3" spans="1:7" x14ac:dyDescent="0.35">
      <c r="A3" s="308" t="s">
        <v>312</v>
      </c>
      <c r="B3" s="309"/>
      <c r="C3" s="309"/>
      <c r="D3" s="309"/>
      <c r="E3" s="309"/>
      <c r="F3" s="309"/>
      <c r="G3" s="310"/>
    </row>
    <row r="4" spans="1:7" x14ac:dyDescent="0.35">
      <c r="A4" s="375" t="s">
        <v>311</v>
      </c>
      <c r="B4" s="376"/>
      <c r="C4" s="376"/>
      <c r="D4" s="376"/>
      <c r="E4" s="376"/>
      <c r="F4" s="376"/>
      <c r="G4" s="377"/>
    </row>
    <row r="5" spans="1:7" x14ac:dyDescent="0.35">
      <c r="A5" s="46"/>
      <c r="B5" s="47"/>
      <c r="C5" s="47"/>
      <c r="D5" s="47"/>
      <c r="E5" s="47"/>
      <c r="F5" s="47"/>
      <c r="G5" s="48"/>
    </row>
    <row r="6" spans="1:7" x14ac:dyDescent="0.35">
      <c r="A6" s="293" t="s">
        <v>172</v>
      </c>
      <c r="B6" s="294"/>
      <c r="C6" s="294"/>
      <c r="D6" s="294"/>
      <c r="E6" s="294"/>
      <c r="F6" s="294"/>
      <c r="G6" s="295"/>
    </row>
    <row r="7" spans="1:7" x14ac:dyDescent="0.35">
      <c r="A7" s="302" t="s">
        <v>173</v>
      </c>
      <c r="B7" s="303"/>
      <c r="C7" s="303"/>
      <c r="D7" s="303"/>
      <c r="E7" s="303"/>
      <c r="F7" s="304"/>
      <c r="G7" s="49"/>
    </row>
    <row r="8" spans="1:7" x14ac:dyDescent="0.35">
      <c r="A8" s="302" t="s">
        <v>174</v>
      </c>
      <c r="B8" s="303"/>
      <c r="C8" s="303"/>
      <c r="D8" s="303"/>
      <c r="E8" s="303"/>
      <c r="F8" s="304"/>
      <c r="G8" s="49" t="s">
        <v>175</v>
      </c>
    </row>
    <row r="9" spans="1:7" x14ac:dyDescent="0.35">
      <c r="A9" s="302" t="s">
        <v>176</v>
      </c>
      <c r="B9" s="303"/>
      <c r="C9" s="303"/>
      <c r="D9" s="303"/>
      <c r="E9" s="303"/>
      <c r="F9" s="304"/>
      <c r="G9" s="49">
        <v>2021</v>
      </c>
    </row>
    <row r="10" spans="1:7" x14ac:dyDescent="0.35">
      <c r="A10" s="302" t="s">
        <v>177</v>
      </c>
      <c r="B10" s="303"/>
      <c r="C10" s="303"/>
      <c r="D10" s="303"/>
      <c r="E10" s="303"/>
      <c r="F10" s="304"/>
      <c r="G10" s="49" t="s">
        <v>178</v>
      </c>
    </row>
    <row r="11" spans="1:7" x14ac:dyDescent="0.35">
      <c r="A11" s="360" t="s">
        <v>179</v>
      </c>
      <c r="B11" s="361"/>
      <c r="C11" s="361"/>
      <c r="D11" s="361"/>
      <c r="E11" s="361"/>
      <c r="F11" s="361"/>
      <c r="G11" s="362"/>
    </row>
    <row r="12" spans="1:7" x14ac:dyDescent="0.35">
      <c r="A12" s="363" t="s">
        <v>180</v>
      </c>
      <c r="B12" s="364"/>
      <c r="C12" s="364"/>
      <c r="D12" s="364"/>
      <c r="E12" s="364"/>
      <c r="F12" s="364"/>
      <c r="G12" s="365"/>
    </row>
    <row r="13" spans="1:7" x14ac:dyDescent="0.35">
      <c r="A13" s="366" t="s">
        <v>181</v>
      </c>
      <c r="B13" s="367"/>
      <c r="C13" s="367"/>
      <c r="D13" s="367"/>
      <c r="E13" s="367"/>
      <c r="F13" s="367"/>
      <c r="G13" s="368"/>
    </row>
    <row r="14" spans="1:7" x14ac:dyDescent="0.35">
      <c r="A14" s="369" t="s">
        <v>182</v>
      </c>
      <c r="B14" s="370"/>
      <c r="C14" s="370"/>
      <c r="D14" s="370"/>
      <c r="E14" s="370"/>
      <c r="F14" s="370"/>
      <c r="G14" s="371"/>
    </row>
    <row r="15" spans="1:7" ht="43.5" x14ac:dyDescent="0.35">
      <c r="A15" s="49">
        <v>1</v>
      </c>
      <c r="B15" s="378" t="s">
        <v>183</v>
      </c>
      <c r="C15" s="379"/>
      <c r="D15" s="379"/>
      <c r="E15" s="379"/>
      <c r="F15" s="380"/>
      <c r="G15" s="89" t="s">
        <v>313</v>
      </c>
    </row>
    <row r="16" spans="1:7" x14ac:dyDescent="0.35">
      <c r="A16" s="49">
        <v>2</v>
      </c>
      <c r="B16" s="302" t="s">
        <v>185</v>
      </c>
      <c r="C16" s="303"/>
      <c r="D16" s="303"/>
      <c r="E16" s="303"/>
      <c r="F16" s="304"/>
      <c r="G16" s="51" t="s">
        <v>186</v>
      </c>
    </row>
    <row r="17" spans="1:7" x14ac:dyDescent="0.35">
      <c r="A17" s="49">
        <v>3</v>
      </c>
      <c r="B17" s="302" t="s">
        <v>187</v>
      </c>
      <c r="C17" s="303"/>
      <c r="D17" s="303"/>
      <c r="E17" s="303"/>
      <c r="F17" s="304"/>
      <c r="G17" s="52"/>
    </row>
    <row r="18" spans="1:7" x14ac:dyDescent="0.35">
      <c r="A18" s="49">
        <v>4</v>
      </c>
      <c r="B18" s="302" t="s">
        <v>188</v>
      </c>
      <c r="C18" s="303"/>
      <c r="D18" s="303"/>
      <c r="E18" s="303"/>
      <c r="F18" s="304"/>
      <c r="G18" s="49" t="s">
        <v>189</v>
      </c>
    </row>
    <row r="19" spans="1:7" x14ac:dyDescent="0.35">
      <c r="A19" s="49">
        <v>5</v>
      </c>
      <c r="B19" s="302" t="s">
        <v>190</v>
      </c>
      <c r="C19" s="303"/>
      <c r="D19" s="303"/>
      <c r="E19" s="303"/>
      <c r="F19" s="304"/>
      <c r="G19" s="53">
        <v>44197</v>
      </c>
    </row>
    <row r="20" spans="1:7" ht="21.75" customHeight="1" x14ac:dyDescent="0.35">
      <c r="A20" s="357" t="s">
        <v>191</v>
      </c>
      <c r="B20" s="358"/>
      <c r="C20" s="358"/>
      <c r="D20" s="358"/>
      <c r="E20" s="358"/>
      <c r="F20" s="358"/>
      <c r="G20" s="359"/>
    </row>
    <row r="21" spans="1:7" ht="15.5" x14ac:dyDescent="0.35">
      <c r="A21" s="317" t="s">
        <v>192</v>
      </c>
      <c r="B21" s="318"/>
      <c r="C21" s="318"/>
      <c r="D21" s="318"/>
      <c r="E21" s="318"/>
      <c r="F21" s="318"/>
      <c r="G21" s="319"/>
    </row>
    <row r="22" spans="1:7" x14ac:dyDescent="0.35">
      <c r="A22" s="54">
        <v>1</v>
      </c>
      <c r="B22" s="293" t="s">
        <v>193</v>
      </c>
      <c r="C22" s="294"/>
      <c r="D22" s="294"/>
      <c r="E22" s="295"/>
      <c r="F22" s="55" t="s">
        <v>194</v>
      </c>
      <c r="G22" s="54" t="s">
        <v>195</v>
      </c>
    </row>
    <row r="23" spans="1:7" x14ac:dyDescent="0.35">
      <c r="A23" s="49" t="s">
        <v>196</v>
      </c>
      <c r="B23" s="302" t="s">
        <v>197</v>
      </c>
      <c r="C23" s="303"/>
      <c r="D23" s="303"/>
      <c r="E23" s="304"/>
      <c r="F23" s="56"/>
      <c r="G23" s="57">
        <f>G17</f>
        <v>0</v>
      </c>
    </row>
    <row r="24" spans="1:7" x14ac:dyDescent="0.35">
      <c r="A24" s="49" t="s">
        <v>198</v>
      </c>
      <c r="B24" s="302" t="s">
        <v>199</v>
      </c>
      <c r="C24" s="303"/>
      <c r="D24" s="303"/>
      <c r="E24" s="304"/>
      <c r="F24" s="56"/>
      <c r="G24" s="57">
        <f>ROUND(G23*30%,2)</f>
        <v>0</v>
      </c>
    </row>
    <row r="25" spans="1:7" x14ac:dyDescent="0.35">
      <c r="A25" s="49" t="s">
        <v>200</v>
      </c>
      <c r="B25" s="302" t="s">
        <v>201</v>
      </c>
      <c r="C25" s="303"/>
      <c r="D25" s="303"/>
      <c r="E25" s="304"/>
      <c r="F25" s="56"/>
      <c r="G25" s="58"/>
    </row>
    <row r="26" spans="1:7" x14ac:dyDescent="0.35">
      <c r="A26" s="49" t="s">
        <v>202</v>
      </c>
      <c r="B26" s="302" t="s">
        <v>203</v>
      </c>
      <c r="C26" s="303"/>
      <c r="D26" s="303"/>
      <c r="E26" s="304"/>
      <c r="F26" s="56">
        <v>13</v>
      </c>
      <c r="G26" s="58"/>
    </row>
    <row r="27" spans="1:7" x14ac:dyDescent="0.35">
      <c r="A27" s="49" t="s">
        <v>204</v>
      </c>
      <c r="B27" s="302" t="s">
        <v>205</v>
      </c>
      <c r="C27" s="303"/>
      <c r="D27" s="303"/>
      <c r="E27" s="304"/>
      <c r="F27" s="56"/>
      <c r="G27" s="58"/>
    </row>
    <row r="28" spans="1:7" x14ac:dyDescent="0.35">
      <c r="A28" s="49" t="s">
        <v>206</v>
      </c>
      <c r="B28" s="302" t="s">
        <v>207</v>
      </c>
      <c r="C28" s="303"/>
      <c r="D28" s="303"/>
      <c r="E28" s="304"/>
      <c r="F28" s="56"/>
      <c r="G28" s="58"/>
    </row>
    <row r="29" spans="1:7" x14ac:dyDescent="0.35">
      <c r="A29" s="59" t="s">
        <v>208</v>
      </c>
      <c r="B29" s="60"/>
      <c r="C29" s="60"/>
      <c r="D29" s="60"/>
      <c r="E29" s="60"/>
      <c r="F29" s="61"/>
      <c r="G29" s="107">
        <f>SUM(G23:G28)</f>
        <v>0</v>
      </c>
    </row>
    <row r="30" spans="1:7" x14ac:dyDescent="0.35">
      <c r="A30" s="345" t="s">
        <v>209</v>
      </c>
      <c r="B30" s="346"/>
      <c r="C30" s="346"/>
      <c r="D30" s="346"/>
      <c r="E30" s="346"/>
      <c r="F30" s="346"/>
      <c r="G30" s="347"/>
    </row>
    <row r="31" spans="1:7" ht="15.5" x14ac:dyDescent="0.35">
      <c r="A31" s="348" t="s">
        <v>210</v>
      </c>
      <c r="B31" s="349"/>
      <c r="C31" s="349"/>
      <c r="D31" s="349"/>
      <c r="E31" s="349"/>
      <c r="F31" s="349"/>
      <c r="G31" s="350"/>
    </row>
    <row r="32" spans="1:7" ht="15.5" x14ac:dyDescent="0.35">
      <c r="A32" s="351" t="s">
        <v>211</v>
      </c>
      <c r="B32" s="352"/>
      <c r="C32" s="352"/>
      <c r="D32" s="352"/>
      <c r="E32" s="352"/>
      <c r="F32" s="352"/>
      <c r="G32" s="353"/>
    </row>
    <row r="33" spans="1:7" ht="33.75" customHeight="1" x14ac:dyDescent="0.35">
      <c r="A33" s="54" t="s">
        <v>212</v>
      </c>
      <c r="B33" s="354" t="s">
        <v>213</v>
      </c>
      <c r="C33" s="355"/>
      <c r="D33" s="355"/>
      <c r="E33" s="356"/>
      <c r="F33" s="54" t="s">
        <v>194</v>
      </c>
      <c r="G33" s="54" t="s">
        <v>195</v>
      </c>
    </row>
    <row r="34" spans="1:7" x14ac:dyDescent="0.35">
      <c r="A34" s="49" t="s">
        <v>196</v>
      </c>
      <c r="B34" s="302" t="s">
        <v>214</v>
      </c>
      <c r="C34" s="303"/>
      <c r="D34" s="303"/>
      <c r="E34" s="304"/>
      <c r="F34" s="62">
        <v>8.3299999999999999E-2</v>
      </c>
      <c r="G34" s="63">
        <f>ROUND(G29*F34,2)</f>
        <v>0</v>
      </c>
    </row>
    <row r="35" spans="1:7" x14ac:dyDescent="0.35">
      <c r="A35" s="49" t="s">
        <v>198</v>
      </c>
      <c r="B35" s="302" t="s">
        <v>215</v>
      </c>
      <c r="C35" s="303"/>
      <c r="D35" s="303"/>
      <c r="E35" s="304"/>
      <c r="F35" s="62">
        <v>0.121</v>
      </c>
      <c r="G35" s="63">
        <f>ROUND(G29*F35,2)</f>
        <v>0</v>
      </c>
    </row>
    <row r="36" spans="1:7" x14ac:dyDescent="0.35">
      <c r="A36" s="287" t="s">
        <v>216</v>
      </c>
      <c r="B36" s="288"/>
      <c r="C36" s="288"/>
      <c r="D36" s="288"/>
      <c r="E36" s="289"/>
      <c r="F36" s="64">
        <f>SUM(F34:F35)</f>
        <v>0.20429999999999998</v>
      </c>
      <c r="G36" s="79">
        <f>G34+G35</f>
        <v>0</v>
      </c>
    </row>
    <row r="37" spans="1:7" x14ac:dyDescent="0.35">
      <c r="A37" s="314"/>
      <c r="B37" s="315"/>
      <c r="C37" s="315"/>
      <c r="D37" s="315"/>
      <c r="E37" s="315"/>
      <c r="F37" s="315"/>
      <c r="G37" s="316"/>
    </row>
    <row r="38" spans="1:7" ht="41.25" customHeight="1" x14ac:dyDescent="0.35">
      <c r="A38" s="320" t="s">
        <v>217</v>
      </c>
      <c r="B38" s="343"/>
      <c r="C38" s="343"/>
      <c r="D38" s="343"/>
      <c r="E38" s="343"/>
      <c r="F38" s="343"/>
      <c r="G38" s="344"/>
    </row>
    <row r="39" spans="1:7" x14ac:dyDescent="0.35">
      <c r="A39" s="54" t="s">
        <v>218</v>
      </c>
      <c r="B39" s="293" t="s">
        <v>219</v>
      </c>
      <c r="C39" s="294"/>
      <c r="D39" s="294"/>
      <c r="E39" s="295"/>
      <c r="F39" s="54" t="s">
        <v>194</v>
      </c>
      <c r="G39" s="61" t="s">
        <v>195</v>
      </c>
    </row>
    <row r="40" spans="1:7" x14ac:dyDescent="0.35">
      <c r="A40" s="49" t="s">
        <v>196</v>
      </c>
      <c r="B40" s="302" t="s">
        <v>220</v>
      </c>
      <c r="C40" s="303"/>
      <c r="D40" s="303"/>
      <c r="E40" s="304"/>
      <c r="F40" s="62"/>
      <c r="G40" s="63">
        <f>ROUND(F40*(G$29+G$36),2)</f>
        <v>0</v>
      </c>
    </row>
    <row r="41" spans="1:7" x14ac:dyDescent="0.35">
      <c r="A41" s="49" t="s">
        <v>198</v>
      </c>
      <c r="B41" s="302" t="s">
        <v>221</v>
      </c>
      <c r="C41" s="303"/>
      <c r="D41" s="303"/>
      <c r="E41" s="304"/>
      <c r="F41" s="62"/>
      <c r="G41" s="63">
        <f t="shared" ref="G41:G47" si="0">ROUND(F41*(G$29+G$36),2)</f>
        <v>0</v>
      </c>
    </row>
    <row r="42" spans="1:7" x14ac:dyDescent="0.35">
      <c r="A42" s="49" t="s">
        <v>200</v>
      </c>
      <c r="B42" s="302" t="s">
        <v>222</v>
      </c>
      <c r="C42" s="303"/>
      <c r="D42" s="303"/>
      <c r="E42" s="304"/>
      <c r="F42" s="62"/>
      <c r="G42" s="63">
        <f t="shared" si="0"/>
        <v>0</v>
      </c>
    </row>
    <row r="43" spans="1:7" x14ac:dyDescent="0.35">
      <c r="A43" s="49" t="s">
        <v>223</v>
      </c>
      <c r="B43" s="302" t="s">
        <v>224</v>
      </c>
      <c r="C43" s="303"/>
      <c r="D43" s="303"/>
      <c r="E43" s="304"/>
      <c r="F43" s="62"/>
      <c r="G43" s="63">
        <f t="shared" si="0"/>
        <v>0</v>
      </c>
    </row>
    <row r="44" spans="1:7" x14ac:dyDescent="0.35">
      <c r="A44" s="49" t="s">
        <v>204</v>
      </c>
      <c r="B44" s="302" t="s">
        <v>225</v>
      </c>
      <c r="C44" s="303"/>
      <c r="D44" s="303"/>
      <c r="E44" s="304"/>
      <c r="F44" s="62"/>
      <c r="G44" s="63">
        <f t="shared" si="0"/>
        <v>0</v>
      </c>
    </row>
    <row r="45" spans="1:7" x14ac:dyDescent="0.35">
      <c r="A45" s="49" t="s">
        <v>206</v>
      </c>
      <c r="B45" s="302" t="s">
        <v>226</v>
      </c>
      <c r="C45" s="303"/>
      <c r="D45" s="303"/>
      <c r="E45" s="304"/>
      <c r="F45" s="62"/>
      <c r="G45" s="63">
        <f t="shared" si="0"/>
        <v>0</v>
      </c>
    </row>
    <row r="46" spans="1:7" x14ac:dyDescent="0.35">
      <c r="A46" s="49" t="s">
        <v>227</v>
      </c>
      <c r="B46" s="302" t="s">
        <v>228</v>
      </c>
      <c r="C46" s="303"/>
      <c r="D46" s="303"/>
      <c r="E46" s="304"/>
      <c r="F46" s="62"/>
      <c r="G46" s="63">
        <f t="shared" si="0"/>
        <v>0</v>
      </c>
    </row>
    <row r="47" spans="1:7" x14ac:dyDescent="0.35">
      <c r="A47" s="49" t="s">
        <v>229</v>
      </c>
      <c r="B47" s="302" t="s">
        <v>230</v>
      </c>
      <c r="C47" s="303"/>
      <c r="D47" s="303"/>
      <c r="E47" s="304"/>
      <c r="F47" s="62"/>
      <c r="G47" s="63">
        <f t="shared" si="0"/>
        <v>0</v>
      </c>
    </row>
    <row r="48" spans="1:7" x14ac:dyDescent="0.35">
      <c r="A48" s="293" t="s">
        <v>231</v>
      </c>
      <c r="B48" s="288"/>
      <c r="C48" s="288"/>
      <c r="D48" s="288"/>
      <c r="E48" s="289"/>
      <c r="F48" s="64">
        <f>SUM(F40:F47)</f>
        <v>0</v>
      </c>
      <c r="G48" s="77">
        <f>SUM(G40:G47)</f>
        <v>0</v>
      </c>
    </row>
    <row r="49" spans="1:7" x14ac:dyDescent="0.35">
      <c r="A49" s="296"/>
      <c r="B49" s="297"/>
      <c r="C49" s="297"/>
      <c r="D49" s="297"/>
      <c r="E49" s="297"/>
      <c r="F49" s="297"/>
      <c r="G49" s="298"/>
    </row>
    <row r="50" spans="1:7" ht="15.5" x14ac:dyDescent="0.35">
      <c r="A50" s="317" t="s">
        <v>232</v>
      </c>
      <c r="B50" s="341"/>
      <c r="C50" s="341"/>
      <c r="D50" s="341"/>
      <c r="E50" s="341"/>
      <c r="F50" s="341"/>
      <c r="G50" s="342"/>
    </row>
    <row r="51" spans="1:7" x14ac:dyDescent="0.35">
      <c r="A51" s="54" t="s">
        <v>233</v>
      </c>
      <c r="B51" s="293" t="s">
        <v>232</v>
      </c>
      <c r="C51" s="288"/>
      <c r="D51" s="288"/>
      <c r="E51" s="289"/>
      <c r="F51" s="65" t="s">
        <v>234</v>
      </c>
      <c r="G51" s="66" t="s">
        <v>195</v>
      </c>
    </row>
    <row r="52" spans="1:7" x14ac:dyDescent="0.35">
      <c r="A52" s="49" t="s">
        <v>196</v>
      </c>
      <c r="B52" s="302" t="s">
        <v>235</v>
      </c>
      <c r="C52" s="303"/>
      <c r="D52" s="303"/>
      <c r="E52" s="304"/>
      <c r="F52" s="56"/>
      <c r="G52" s="67"/>
    </row>
    <row r="53" spans="1:7" x14ac:dyDescent="0.35">
      <c r="A53" s="49" t="s">
        <v>198</v>
      </c>
      <c r="B53" s="302" t="s">
        <v>236</v>
      </c>
      <c r="C53" s="303"/>
      <c r="D53" s="303"/>
      <c r="E53" s="304"/>
      <c r="F53" s="49">
        <v>13</v>
      </c>
      <c r="G53" s="67"/>
    </row>
    <row r="54" spans="1:7" x14ac:dyDescent="0.35">
      <c r="A54" s="49" t="s">
        <v>200</v>
      </c>
      <c r="B54" s="302" t="s">
        <v>237</v>
      </c>
      <c r="C54" s="303"/>
      <c r="D54" s="303"/>
      <c r="E54" s="304"/>
      <c r="F54" s="56"/>
      <c r="G54" s="67"/>
    </row>
    <row r="55" spans="1:7" x14ac:dyDescent="0.35">
      <c r="A55" s="49" t="s">
        <v>223</v>
      </c>
      <c r="B55" s="302" t="s">
        <v>238</v>
      </c>
      <c r="C55" s="303"/>
      <c r="D55" s="303"/>
      <c r="E55" s="304"/>
      <c r="F55" s="56"/>
      <c r="G55" s="67"/>
    </row>
    <row r="56" spans="1:7" x14ac:dyDescent="0.35">
      <c r="A56" s="49" t="s">
        <v>204</v>
      </c>
      <c r="B56" s="302" t="s">
        <v>239</v>
      </c>
      <c r="C56" s="303"/>
      <c r="D56" s="303"/>
      <c r="E56" s="304"/>
      <c r="F56" s="56"/>
      <c r="G56" s="67"/>
    </row>
    <row r="57" spans="1:7" x14ac:dyDescent="0.35">
      <c r="A57" s="49" t="s">
        <v>206</v>
      </c>
      <c r="B57" s="302" t="s">
        <v>240</v>
      </c>
      <c r="C57" s="303"/>
      <c r="D57" s="303"/>
      <c r="E57" s="304"/>
      <c r="F57" s="56"/>
      <c r="G57" s="67"/>
    </row>
    <row r="58" spans="1:7" x14ac:dyDescent="0.35">
      <c r="A58" s="338" t="s">
        <v>241</v>
      </c>
      <c r="B58" s="339"/>
      <c r="C58" s="339"/>
      <c r="D58" s="339"/>
      <c r="E58" s="340"/>
      <c r="F58" s="66"/>
      <c r="G58" s="79">
        <f>SUM(G52:G57)</f>
        <v>0</v>
      </c>
    </row>
    <row r="59" spans="1:7" x14ac:dyDescent="0.35">
      <c r="A59" s="68"/>
      <c r="B59" s="69"/>
      <c r="C59" s="69"/>
      <c r="D59" s="69"/>
      <c r="E59" s="69"/>
      <c r="F59" s="69"/>
      <c r="G59" s="70"/>
    </row>
    <row r="60" spans="1:7" ht="15.5" x14ac:dyDescent="0.35">
      <c r="A60" s="317" t="s">
        <v>242</v>
      </c>
      <c r="B60" s="341"/>
      <c r="C60" s="341"/>
      <c r="D60" s="341"/>
      <c r="E60" s="341"/>
      <c r="F60" s="341"/>
      <c r="G60" s="342"/>
    </row>
    <row r="61" spans="1:7" x14ac:dyDescent="0.35">
      <c r="A61" s="50">
        <v>2</v>
      </c>
      <c r="B61" s="296" t="s">
        <v>243</v>
      </c>
      <c r="C61" s="297"/>
      <c r="D61" s="297"/>
      <c r="E61" s="297"/>
      <c r="F61" s="298"/>
      <c r="G61" s="56" t="s">
        <v>195</v>
      </c>
    </row>
    <row r="62" spans="1:7" x14ac:dyDescent="0.35">
      <c r="A62" s="49" t="s">
        <v>212</v>
      </c>
      <c r="B62" s="302" t="s">
        <v>244</v>
      </c>
      <c r="C62" s="303"/>
      <c r="D62" s="303"/>
      <c r="E62" s="303"/>
      <c r="F62" s="304"/>
      <c r="G62" s="71">
        <f>G36</f>
        <v>0</v>
      </c>
    </row>
    <row r="63" spans="1:7" x14ac:dyDescent="0.35">
      <c r="A63" s="49" t="s">
        <v>218</v>
      </c>
      <c r="B63" s="302" t="s">
        <v>245</v>
      </c>
      <c r="C63" s="303"/>
      <c r="D63" s="303"/>
      <c r="E63" s="303"/>
      <c r="F63" s="304"/>
      <c r="G63" s="71">
        <f>G48</f>
        <v>0</v>
      </c>
    </row>
    <row r="64" spans="1:7" x14ac:dyDescent="0.35">
      <c r="A64" s="49" t="s">
        <v>233</v>
      </c>
      <c r="B64" s="302" t="s">
        <v>246</v>
      </c>
      <c r="C64" s="303"/>
      <c r="D64" s="303"/>
      <c r="E64" s="303"/>
      <c r="F64" s="304"/>
      <c r="G64" s="71">
        <f>G58</f>
        <v>0</v>
      </c>
    </row>
    <row r="65" spans="1:7" x14ac:dyDescent="0.35">
      <c r="A65" s="332" t="s">
        <v>247</v>
      </c>
      <c r="B65" s="333"/>
      <c r="C65" s="333"/>
      <c r="D65" s="333"/>
      <c r="E65" s="333"/>
      <c r="F65" s="334"/>
      <c r="G65" s="79">
        <f>SUM(G62:G64)</f>
        <v>0</v>
      </c>
    </row>
    <row r="66" spans="1:7" x14ac:dyDescent="0.35">
      <c r="A66" s="68"/>
      <c r="B66" s="69"/>
      <c r="C66" s="69"/>
      <c r="D66" s="69"/>
      <c r="E66" s="69"/>
      <c r="F66" s="69"/>
      <c r="G66" s="70"/>
    </row>
    <row r="67" spans="1:7" ht="15.5" x14ac:dyDescent="0.35">
      <c r="A67" s="317" t="s">
        <v>248</v>
      </c>
      <c r="B67" s="318"/>
      <c r="C67" s="318"/>
      <c r="D67" s="318"/>
      <c r="E67" s="318"/>
      <c r="F67" s="318"/>
      <c r="G67" s="319"/>
    </row>
    <row r="68" spans="1:7" x14ac:dyDescent="0.35">
      <c r="A68" s="72">
        <v>3</v>
      </c>
      <c r="B68" s="335" t="s">
        <v>249</v>
      </c>
      <c r="C68" s="336"/>
      <c r="D68" s="336"/>
      <c r="E68" s="337"/>
      <c r="F68" s="72" t="s">
        <v>194</v>
      </c>
      <c r="G68" s="72" t="s">
        <v>195</v>
      </c>
    </row>
    <row r="69" spans="1:7" x14ac:dyDescent="0.35">
      <c r="A69" s="49" t="s">
        <v>196</v>
      </c>
      <c r="B69" s="302" t="s">
        <v>250</v>
      </c>
      <c r="C69" s="303"/>
      <c r="D69" s="303"/>
      <c r="E69" s="304"/>
      <c r="F69" s="73"/>
      <c r="G69" s="71">
        <f>ROUND(F69*G$29,2)</f>
        <v>0</v>
      </c>
    </row>
    <row r="70" spans="1:7" x14ac:dyDescent="0.35">
      <c r="A70" s="49" t="s">
        <v>198</v>
      </c>
      <c r="B70" s="326" t="s">
        <v>251</v>
      </c>
      <c r="C70" s="327"/>
      <c r="D70" s="327"/>
      <c r="E70" s="328"/>
      <c r="F70" s="73">
        <f>8%*F69</f>
        <v>0</v>
      </c>
      <c r="G70" s="71">
        <f t="shared" ref="G70:G74" si="1">ROUND(F70*G$29,2)</f>
        <v>0</v>
      </c>
    </row>
    <row r="71" spans="1:7" x14ac:dyDescent="0.35">
      <c r="A71" s="49" t="s">
        <v>200</v>
      </c>
      <c r="B71" s="326" t="s">
        <v>252</v>
      </c>
      <c r="C71" s="327"/>
      <c r="D71" s="327"/>
      <c r="E71" s="328"/>
      <c r="F71" s="73">
        <v>0.04</v>
      </c>
      <c r="G71" s="71">
        <f t="shared" si="1"/>
        <v>0</v>
      </c>
    </row>
    <row r="72" spans="1:7" x14ac:dyDescent="0.35">
      <c r="A72" s="49" t="s">
        <v>223</v>
      </c>
      <c r="B72" s="302" t="s">
        <v>253</v>
      </c>
      <c r="C72" s="303"/>
      <c r="D72" s="303"/>
      <c r="E72" s="304"/>
      <c r="F72" s="73">
        <v>1.9400000000000001E-2</v>
      </c>
      <c r="G72" s="71">
        <f t="shared" si="1"/>
        <v>0</v>
      </c>
    </row>
    <row r="73" spans="1:7" x14ac:dyDescent="0.35">
      <c r="A73" s="49" t="s">
        <v>204</v>
      </c>
      <c r="B73" s="326" t="s">
        <v>254</v>
      </c>
      <c r="C73" s="327"/>
      <c r="D73" s="327"/>
      <c r="E73" s="328"/>
      <c r="F73" s="73">
        <f>F72*F48</f>
        <v>0</v>
      </c>
      <c r="G73" s="71">
        <f t="shared" si="1"/>
        <v>0</v>
      </c>
    </row>
    <row r="74" spans="1:7" x14ac:dyDescent="0.35">
      <c r="A74" s="49" t="s">
        <v>206</v>
      </c>
      <c r="B74" s="326" t="s">
        <v>255</v>
      </c>
      <c r="C74" s="327"/>
      <c r="D74" s="327"/>
      <c r="E74" s="328"/>
      <c r="F74" s="73">
        <f>F72*8%*(40%)</f>
        <v>6.2080000000000002E-4</v>
      </c>
      <c r="G74" s="71">
        <f t="shared" si="1"/>
        <v>0</v>
      </c>
    </row>
    <row r="75" spans="1:7" x14ac:dyDescent="0.35">
      <c r="A75" s="329" t="s">
        <v>256</v>
      </c>
      <c r="B75" s="330"/>
      <c r="C75" s="330"/>
      <c r="D75" s="330"/>
      <c r="E75" s="331"/>
      <c r="F75" s="74">
        <f>SUM(F69:F74)</f>
        <v>6.0020799999999999E-2</v>
      </c>
      <c r="G75" s="75">
        <f>SUM(G69:G74)</f>
        <v>0</v>
      </c>
    </row>
    <row r="76" spans="1:7" x14ac:dyDescent="0.35">
      <c r="A76" s="68"/>
      <c r="B76" s="69"/>
      <c r="C76" s="69"/>
      <c r="D76" s="69"/>
      <c r="E76" s="69"/>
      <c r="F76" s="69"/>
      <c r="G76" s="70"/>
    </row>
    <row r="77" spans="1:7" ht="15.5" x14ac:dyDescent="0.35">
      <c r="A77" s="317" t="s">
        <v>257</v>
      </c>
      <c r="B77" s="318"/>
      <c r="C77" s="318"/>
      <c r="D77" s="318"/>
      <c r="E77" s="318"/>
      <c r="F77" s="318"/>
      <c r="G77" s="319"/>
    </row>
    <row r="78" spans="1:7" ht="15.5" x14ac:dyDescent="0.35">
      <c r="A78" s="317" t="s">
        <v>258</v>
      </c>
      <c r="B78" s="318"/>
      <c r="C78" s="318"/>
      <c r="D78" s="318"/>
      <c r="E78" s="318"/>
      <c r="F78" s="318"/>
      <c r="G78" s="319"/>
    </row>
    <row r="79" spans="1:7" x14ac:dyDescent="0.35">
      <c r="A79" s="54" t="s">
        <v>259</v>
      </c>
      <c r="B79" s="293" t="s">
        <v>260</v>
      </c>
      <c r="C79" s="294"/>
      <c r="D79" s="294"/>
      <c r="E79" s="295"/>
      <c r="F79" s="54" t="s">
        <v>194</v>
      </c>
      <c r="G79" s="61" t="s">
        <v>195</v>
      </c>
    </row>
    <row r="80" spans="1:7" x14ac:dyDescent="0.35">
      <c r="A80" s="49" t="s">
        <v>196</v>
      </c>
      <c r="B80" s="302" t="s">
        <v>261</v>
      </c>
      <c r="C80" s="303"/>
      <c r="D80" s="303"/>
      <c r="E80" s="304"/>
      <c r="F80" s="62"/>
      <c r="G80" s="71">
        <f>ROUND(F80*G$29,2)</f>
        <v>0</v>
      </c>
    </row>
    <row r="81" spans="1:7" x14ac:dyDescent="0.35">
      <c r="A81" s="49" t="s">
        <v>198</v>
      </c>
      <c r="B81" s="302" t="s">
        <v>262</v>
      </c>
      <c r="C81" s="303"/>
      <c r="D81" s="303"/>
      <c r="E81" s="304"/>
      <c r="F81" s="62"/>
      <c r="G81" s="71">
        <f t="shared" ref="G81:G85" si="2">ROUND(F81*G$29,2)</f>
        <v>0</v>
      </c>
    </row>
    <row r="82" spans="1:7" x14ac:dyDescent="0.35">
      <c r="A82" s="49" t="s">
        <v>200</v>
      </c>
      <c r="B82" s="302" t="s">
        <v>263</v>
      </c>
      <c r="C82" s="303"/>
      <c r="D82" s="303"/>
      <c r="E82" s="304"/>
      <c r="F82" s="62"/>
      <c r="G82" s="71">
        <f t="shared" si="2"/>
        <v>0</v>
      </c>
    </row>
    <row r="83" spans="1:7" x14ac:dyDescent="0.35">
      <c r="A83" s="49" t="s">
        <v>223</v>
      </c>
      <c r="B83" s="302" t="s">
        <v>264</v>
      </c>
      <c r="C83" s="303"/>
      <c r="D83" s="303"/>
      <c r="E83" s="304"/>
      <c r="F83" s="62"/>
      <c r="G83" s="71">
        <f t="shared" si="2"/>
        <v>0</v>
      </c>
    </row>
    <row r="84" spans="1:7" x14ac:dyDescent="0.35">
      <c r="A84" s="49" t="s">
        <v>204</v>
      </c>
      <c r="B84" s="302" t="s">
        <v>265</v>
      </c>
      <c r="C84" s="303"/>
      <c r="D84" s="303"/>
      <c r="E84" s="304"/>
      <c r="F84" s="62"/>
      <c r="G84" s="71">
        <f t="shared" si="2"/>
        <v>0</v>
      </c>
    </row>
    <row r="85" spans="1:7" x14ac:dyDescent="0.35">
      <c r="A85" s="49" t="s">
        <v>206</v>
      </c>
      <c r="B85" s="302" t="s">
        <v>266</v>
      </c>
      <c r="C85" s="303"/>
      <c r="D85" s="303"/>
      <c r="E85" s="304"/>
      <c r="F85" s="62"/>
      <c r="G85" s="71">
        <f t="shared" si="2"/>
        <v>0</v>
      </c>
    </row>
    <row r="86" spans="1:7" x14ac:dyDescent="0.35">
      <c r="A86" s="293" t="s">
        <v>267</v>
      </c>
      <c r="B86" s="294"/>
      <c r="C86" s="294"/>
      <c r="D86" s="294"/>
      <c r="E86" s="295"/>
      <c r="F86" s="76">
        <f>SUM(F80:F85)</f>
        <v>0</v>
      </c>
      <c r="G86" s="77">
        <f>SUM(G80:G85)</f>
        <v>0</v>
      </c>
    </row>
    <row r="87" spans="1:7" x14ac:dyDescent="0.35">
      <c r="A87" s="68"/>
      <c r="B87" s="69"/>
      <c r="C87" s="69"/>
      <c r="D87" s="69"/>
      <c r="E87" s="69"/>
      <c r="F87" s="69"/>
      <c r="G87" s="70"/>
    </row>
    <row r="88" spans="1:7" ht="15.5" x14ac:dyDescent="0.35">
      <c r="A88" s="317" t="s">
        <v>268</v>
      </c>
      <c r="B88" s="318"/>
      <c r="C88" s="318"/>
      <c r="D88" s="318"/>
      <c r="E88" s="318"/>
      <c r="F88" s="318"/>
      <c r="G88" s="319"/>
    </row>
    <row r="89" spans="1:7" x14ac:dyDescent="0.35">
      <c r="A89" s="293" t="s">
        <v>269</v>
      </c>
      <c r="B89" s="294"/>
      <c r="C89" s="294"/>
      <c r="D89" s="294"/>
      <c r="E89" s="295"/>
      <c r="F89" s="54" t="s">
        <v>194</v>
      </c>
      <c r="G89" s="61" t="s">
        <v>195</v>
      </c>
    </row>
    <row r="90" spans="1:7" ht="39.75" customHeight="1" x14ac:dyDescent="0.35">
      <c r="A90" s="50" t="s">
        <v>196</v>
      </c>
      <c r="B90" s="323" t="s">
        <v>270</v>
      </c>
      <c r="C90" s="324"/>
      <c r="D90" s="324"/>
      <c r="E90" s="325"/>
      <c r="F90" s="56">
        <v>0</v>
      </c>
      <c r="G90" s="71">
        <f>G29*F90</f>
        <v>0</v>
      </c>
    </row>
    <row r="91" spans="1:7" x14ac:dyDescent="0.35">
      <c r="A91" s="293" t="s">
        <v>271</v>
      </c>
      <c r="B91" s="294"/>
      <c r="C91" s="294"/>
      <c r="D91" s="294"/>
      <c r="E91" s="295"/>
      <c r="F91" s="76">
        <f>F90</f>
        <v>0</v>
      </c>
      <c r="G91" s="77">
        <f>SUM(G90)</f>
        <v>0</v>
      </c>
    </row>
    <row r="92" spans="1:7" x14ac:dyDescent="0.35">
      <c r="A92" s="296"/>
      <c r="B92" s="297"/>
      <c r="C92" s="297"/>
      <c r="D92" s="297"/>
      <c r="E92" s="297"/>
      <c r="F92" s="297"/>
      <c r="G92" s="298"/>
    </row>
    <row r="93" spans="1:7" ht="36" customHeight="1" x14ac:dyDescent="0.35">
      <c r="A93" s="320" t="s">
        <v>272</v>
      </c>
      <c r="B93" s="321"/>
      <c r="C93" s="321"/>
      <c r="D93" s="321"/>
      <c r="E93" s="321"/>
      <c r="F93" s="321"/>
      <c r="G93" s="322"/>
    </row>
    <row r="94" spans="1:7" x14ac:dyDescent="0.35">
      <c r="A94" s="50">
        <v>4</v>
      </c>
      <c r="B94" s="296" t="s">
        <v>273</v>
      </c>
      <c r="C94" s="297"/>
      <c r="D94" s="297"/>
      <c r="E94" s="297"/>
      <c r="F94" s="298"/>
      <c r="G94" s="49" t="s">
        <v>195</v>
      </c>
    </row>
    <row r="95" spans="1:7" x14ac:dyDescent="0.35">
      <c r="A95" s="49" t="s">
        <v>259</v>
      </c>
      <c r="B95" s="302" t="s">
        <v>274</v>
      </c>
      <c r="C95" s="303"/>
      <c r="D95" s="303"/>
      <c r="E95" s="303"/>
      <c r="F95" s="304"/>
      <c r="G95" s="71">
        <f>G86</f>
        <v>0</v>
      </c>
    </row>
    <row r="96" spans="1:7" x14ac:dyDescent="0.35">
      <c r="A96" s="49" t="s">
        <v>275</v>
      </c>
      <c r="B96" s="302" t="s">
        <v>276</v>
      </c>
      <c r="C96" s="303"/>
      <c r="D96" s="303"/>
      <c r="E96" s="303"/>
      <c r="F96" s="304"/>
      <c r="G96" s="71">
        <f>G91</f>
        <v>0</v>
      </c>
    </row>
    <row r="97" spans="1:7" x14ac:dyDescent="0.35">
      <c r="A97" s="293" t="s">
        <v>277</v>
      </c>
      <c r="B97" s="294"/>
      <c r="C97" s="294"/>
      <c r="D97" s="294"/>
      <c r="E97" s="294"/>
      <c r="F97" s="295"/>
      <c r="G97" s="77">
        <f>SUM(G95+G96)</f>
        <v>0</v>
      </c>
    </row>
    <row r="98" spans="1:7" x14ac:dyDescent="0.35">
      <c r="A98" s="296"/>
      <c r="B98" s="297"/>
      <c r="C98" s="297"/>
      <c r="D98" s="297"/>
      <c r="E98" s="297"/>
      <c r="F98" s="297"/>
      <c r="G98" s="298"/>
    </row>
    <row r="99" spans="1:7" ht="15.5" x14ac:dyDescent="0.35">
      <c r="A99" s="317" t="s">
        <v>278</v>
      </c>
      <c r="B99" s="318"/>
      <c r="C99" s="318"/>
      <c r="D99" s="318"/>
      <c r="E99" s="318"/>
      <c r="F99" s="318"/>
      <c r="G99" s="319"/>
    </row>
    <row r="100" spans="1:7" x14ac:dyDescent="0.35">
      <c r="A100" s="50">
        <v>5</v>
      </c>
      <c r="B100" s="290" t="s">
        <v>279</v>
      </c>
      <c r="C100" s="291"/>
      <c r="D100" s="291"/>
      <c r="E100" s="291"/>
      <c r="F100" s="292"/>
      <c r="G100" s="49" t="s">
        <v>195</v>
      </c>
    </row>
    <row r="101" spans="1:7" x14ac:dyDescent="0.35">
      <c r="A101" s="50" t="s">
        <v>196</v>
      </c>
      <c r="B101" s="302" t="s">
        <v>280</v>
      </c>
      <c r="C101" s="303"/>
      <c r="D101" s="303"/>
      <c r="E101" s="303"/>
      <c r="F101" s="304"/>
      <c r="G101" s="78"/>
    </row>
    <row r="102" spans="1:7" x14ac:dyDescent="0.35">
      <c r="A102" s="50" t="s">
        <v>198</v>
      </c>
      <c r="B102" s="302" t="s">
        <v>281</v>
      </c>
      <c r="C102" s="303"/>
      <c r="D102" s="303"/>
      <c r="E102" s="303"/>
      <c r="F102" s="304"/>
      <c r="G102" s="78"/>
    </row>
    <row r="103" spans="1:7" x14ac:dyDescent="0.35">
      <c r="A103" s="50" t="s">
        <v>200</v>
      </c>
      <c r="B103" s="302" t="s">
        <v>282</v>
      </c>
      <c r="C103" s="303"/>
      <c r="D103" s="303"/>
      <c r="E103" s="303"/>
      <c r="F103" s="304"/>
      <c r="G103" s="78"/>
    </row>
    <row r="104" spans="1:7" x14ac:dyDescent="0.35">
      <c r="A104" s="50" t="s">
        <v>223</v>
      </c>
      <c r="B104" s="302" t="s">
        <v>283</v>
      </c>
      <c r="C104" s="303"/>
      <c r="D104" s="303"/>
      <c r="E104" s="303"/>
      <c r="F104" s="304"/>
      <c r="G104" s="78"/>
    </row>
    <row r="105" spans="1:7" x14ac:dyDescent="0.35">
      <c r="A105" s="50" t="s">
        <v>204</v>
      </c>
      <c r="B105" s="302" t="s">
        <v>284</v>
      </c>
      <c r="C105" s="303"/>
      <c r="D105" s="303"/>
      <c r="E105" s="303"/>
      <c r="F105" s="304"/>
      <c r="G105" s="78"/>
    </row>
    <row r="106" spans="1:7" x14ac:dyDescent="0.35">
      <c r="A106" s="50" t="s">
        <v>206</v>
      </c>
      <c r="B106" s="302" t="s">
        <v>240</v>
      </c>
      <c r="C106" s="303"/>
      <c r="D106" s="303"/>
      <c r="E106" s="303"/>
      <c r="F106" s="304"/>
      <c r="G106" s="56"/>
    </row>
    <row r="107" spans="1:7" x14ac:dyDescent="0.35">
      <c r="A107" s="293" t="s">
        <v>285</v>
      </c>
      <c r="B107" s="294"/>
      <c r="C107" s="294"/>
      <c r="D107" s="294"/>
      <c r="E107" s="294"/>
      <c r="F107" s="295"/>
      <c r="G107" s="79">
        <f>SUM(G101:G106)</f>
        <v>0</v>
      </c>
    </row>
    <row r="108" spans="1:7" x14ac:dyDescent="0.35">
      <c r="A108" s="302" t="s">
        <v>286</v>
      </c>
      <c r="B108" s="303"/>
      <c r="C108" s="303"/>
      <c r="D108" s="303"/>
      <c r="E108" s="303"/>
      <c r="F108" s="303"/>
      <c r="G108" s="304"/>
    </row>
    <row r="109" spans="1:7" x14ac:dyDescent="0.35">
      <c r="A109" s="80"/>
      <c r="B109" s="81"/>
      <c r="C109" s="81"/>
      <c r="D109" s="81"/>
      <c r="E109" s="81"/>
      <c r="F109" s="81"/>
      <c r="G109" s="82"/>
    </row>
    <row r="110" spans="1:7" ht="15.5" x14ac:dyDescent="0.35">
      <c r="A110" s="317" t="s">
        <v>287</v>
      </c>
      <c r="B110" s="318"/>
      <c r="C110" s="318"/>
      <c r="D110" s="318"/>
      <c r="E110" s="318"/>
      <c r="F110" s="318"/>
      <c r="G110" s="319"/>
    </row>
    <row r="111" spans="1:7" x14ac:dyDescent="0.35">
      <c r="A111" s="50">
        <v>6</v>
      </c>
      <c r="B111" s="314" t="s">
        <v>288</v>
      </c>
      <c r="C111" s="315"/>
      <c r="D111" s="315"/>
      <c r="E111" s="316"/>
      <c r="F111" s="49" t="s">
        <v>194</v>
      </c>
      <c r="G111" s="56" t="s">
        <v>195</v>
      </c>
    </row>
    <row r="112" spans="1:7" x14ac:dyDescent="0.35">
      <c r="A112" s="50" t="s">
        <v>196</v>
      </c>
      <c r="B112" s="302" t="s">
        <v>289</v>
      </c>
      <c r="C112" s="303"/>
      <c r="D112" s="303"/>
      <c r="E112" s="304"/>
      <c r="F112" s="62"/>
      <c r="G112" s="71">
        <f>ROUND(F112*G131,2)</f>
        <v>0</v>
      </c>
    </row>
    <row r="113" spans="1:7" x14ac:dyDescent="0.35">
      <c r="A113" s="50" t="s">
        <v>198</v>
      </c>
      <c r="B113" s="302" t="s">
        <v>290</v>
      </c>
      <c r="C113" s="303"/>
      <c r="D113" s="303"/>
      <c r="E113" s="304"/>
      <c r="F113" s="62"/>
      <c r="G113" s="63">
        <f>ROUND((G112+G131)*F113,2)</f>
        <v>0</v>
      </c>
    </row>
    <row r="114" spans="1:7" x14ac:dyDescent="0.35">
      <c r="A114" s="83" t="s">
        <v>200</v>
      </c>
      <c r="B114" s="305" t="s">
        <v>291</v>
      </c>
      <c r="C114" s="306"/>
      <c r="D114" s="306"/>
      <c r="E114" s="307"/>
      <c r="F114" s="84">
        <f>F115+F118</f>
        <v>0</v>
      </c>
      <c r="G114" s="85"/>
    </row>
    <row r="115" spans="1:7" x14ac:dyDescent="0.35">
      <c r="A115" s="83" t="s">
        <v>292</v>
      </c>
      <c r="B115" s="305" t="s">
        <v>293</v>
      </c>
      <c r="C115" s="306"/>
      <c r="D115" s="306"/>
      <c r="E115" s="307"/>
      <c r="F115" s="86">
        <f>F116+F117</f>
        <v>0</v>
      </c>
      <c r="G115" s="85"/>
    </row>
    <row r="116" spans="1:7" x14ac:dyDescent="0.35">
      <c r="A116" s="50" t="s">
        <v>294</v>
      </c>
      <c r="B116" s="302" t="s">
        <v>295</v>
      </c>
      <c r="C116" s="303"/>
      <c r="D116" s="303"/>
      <c r="E116" s="304"/>
      <c r="F116" s="62"/>
      <c r="G116" s="63">
        <f>ROUND((G112+G113+G131)/(1-F114)*F116,2)</f>
        <v>0</v>
      </c>
    </row>
    <row r="117" spans="1:7" x14ac:dyDescent="0.35">
      <c r="A117" s="50" t="s">
        <v>296</v>
      </c>
      <c r="B117" s="302" t="s">
        <v>297</v>
      </c>
      <c r="C117" s="303"/>
      <c r="D117" s="303"/>
      <c r="E117" s="304"/>
      <c r="F117" s="62"/>
      <c r="G117" s="63">
        <f>ROUND((G112+G113+G131)/(1-F114)*F117,2)</f>
        <v>0</v>
      </c>
    </row>
    <row r="118" spans="1:7" x14ac:dyDescent="0.35">
      <c r="A118" s="83" t="s">
        <v>298</v>
      </c>
      <c r="B118" s="305" t="s">
        <v>299</v>
      </c>
      <c r="C118" s="306"/>
      <c r="D118" s="306"/>
      <c r="E118" s="307"/>
      <c r="F118" s="86">
        <f>F119</f>
        <v>0</v>
      </c>
      <c r="G118" s="87"/>
    </row>
    <row r="119" spans="1:7" x14ac:dyDescent="0.35">
      <c r="A119" s="50" t="s">
        <v>300</v>
      </c>
      <c r="B119" s="302" t="s">
        <v>301</v>
      </c>
      <c r="C119" s="303"/>
      <c r="D119" s="303"/>
      <c r="E119" s="304"/>
      <c r="F119" s="62"/>
      <c r="G119" s="63">
        <f>ROUND((G112+G113+G131)/(1-F114)*F119,2)</f>
        <v>0</v>
      </c>
    </row>
    <row r="120" spans="1:7" x14ac:dyDescent="0.35">
      <c r="A120" s="293" t="s">
        <v>302</v>
      </c>
      <c r="B120" s="294"/>
      <c r="C120" s="294"/>
      <c r="D120" s="294"/>
      <c r="E120" s="295"/>
      <c r="F120" s="88"/>
      <c r="G120" s="77">
        <f>SUM(G112+G113+G116+G117+G119)</f>
        <v>0</v>
      </c>
    </row>
    <row r="121" spans="1:7" x14ac:dyDescent="0.35">
      <c r="A121" s="308" t="s">
        <v>303</v>
      </c>
      <c r="B121" s="309"/>
      <c r="C121" s="309"/>
      <c r="D121" s="309"/>
      <c r="E121" s="309"/>
      <c r="F121" s="309"/>
      <c r="G121" s="310"/>
    </row>
    <row r="122" spans="1:7" x14ac:dyDescent="0.35">
      <c r="A122" s="311" t="s">
        <v>304</v>
      </c>
      <c r="B122" s="312"/>
      <c r="C122" s="312"/>
      <c r="D122" s="312"/>
      <c r="E122" s="312"/>
      <c r="F122" s="312"/>
      <c r="G122" s="313"/>
    </row>
    <row r="123" spans="1:7" x14ac:dyDescent="0.35">
      <c r="A123" s="296"/>
      <c r="B123" s="297"/>
      <c r="C123" s="297"/>
      <c r="D123" s="297"/>
      <c r="E123" s="297"/>
      <c r="F123" s="297"/>
      <c r="G123" s="298"/>
    </row>
    <row r="124" spans="1:7" ht="18.5" x14ac:dyDescent="0.35">
      <c r="A124" s="299" t="s">
        <v>305</v>
      </c>
      <c r="B124" s="300"/>
      <c r="C124" s="300"/>
      <c r="D124" s="300"/>
      <c r="E124" s="300"/>
      <c r="F124" s="300"/>
      <c r="G124" s="301"/>
    </row>
    <row r="125" spans="1:7" x14ac:dyDescent="0.35">
      <c r="A125" s="296" t="s">
        <v>306</v>
      </c>
      <c r="B125" s="297"/>
      <c r="C125" s="297"/>
      <c r="D125" s="297"/>
      <c r="E125" s="297"/>
      <c r="F125" s="298"/>
      <c r="G125" s="56" t="s">
        <v>195</v>
      </c>
    </row>
    <row r="126" spans="1:7" x14ac:dyDescent="0.35">
      <c r="A126" s="49" t="s">
        <v>196</v>
      </c>
      <c r="B126" s="284" t="s">
        <v>307</v>
      </c>
      <c r="C126" s="285"/>
      <c r="D126" s="285"/>
      <c r="E126" s="285"/>
      <c r="F126" s="286"/>
      <c r="G126" s="71">
        <f>G29</f>
        <v>0</v>
      </c>
    </row>
    <row r="127" spans="1:7" x14ac:dyDescent="0.35">
      <c r="A127" s="49" t="s">
        <v>198</v>
      </c>
      <c r="B127" s="284" t="s">
        <v>210</v>
      </c>
      <c r="C127" s="285"/>
      <c r="D127" s="285"/>
      <c r="E127" s="285"/>
      <c r="F127" s="286"/>
      <c r="G127" s="71">
        <f>G65</f>
        <v>0</v>
      </c>
    </row>
    <row r="128" spans="1:7" x14ac:dyDescent="0.35">
      <c r="A128" s="49" t="s">
        <v>200</v>
      </c>
      <c r="B128" s="284" t="s">
        <v>308</v>
      </c>
      <c r="C128" s="285"/>
      <c r="D128" s="285"/>
      <c r="E128" s="285"/>
      <c r="F128" s="286"/>
      <c r="G128" s="71">
        <f>G75</f>
        <v>0</v>
      </c>
    </row>
    <row r="129" spans="1:7" x14ac:dyDescent="0.35">
      <c r="A129" s="49" t="s">
        <v>223</v>
      </c>
      <c r="B129" s="284" t="s">
        <v>257</v>
      </c>
      <c r="C129" s="285"/>
      <c r="D129" s="285"/>
      <c r="E129" s="285"/>
      <c r="F129" s="286"/>
      <c r="G129" s="71">
        <f>G97</f>
        <v>0</v>
      </c>
    </row>
    <row r="130" spans="1:7" x14ac:dyDescent="0.35">
      <c r="A130" s="49" t="s">
        <v>204</v>
      </c>
      <c r="B130" s="284" t="s">
        <v>278</v>
      </c>
      <c r="C130" s="285"/>
      <c r="D130" s="285"/>
      <c r="E130" s="285"/>
      <c r="F130" s="286"/>
      <c r="G130" s="108">
        <f>G107</f>
        <v>0</v>
      </c>
    </row>
    <row r="131" spans="1:7" x14ac:dyDescent="0.35">
      <c r="A131" s="287" t="s">
        <v>309</v>
      </c>
      <c r="B131" s="288"/>
      <c r="C131" s="288"/>
      <c r="D131" s="288"/>
      <c r="E131" s="288"/>
      <c r="F131" s="289"/>
      <c r="G131" s="77">
        <f>SUM(G126:G130)</f>
        <v>0</v>
      </c>
    </row>
    <row r="132" spans="1:7" x14ac:dyDescent="0.35">
      <c r="A132" s="49" t="s">
        <v>206</v>
      </c>
      <c r="B132" s="290" t="s">
        <v>287</v>
      </c>
      <c r="C132" s="291"/>
      <c r="D132" s="291"/>
      <c r="E132" s="291"/>
      <c r="F132" s="292"/>
      <c r="G132" s="63">
        <f>G120</f>
        <v>0</v>
      </c>
    </row>
    <row r="133" spans="1:7" x14ac:dyDescent="0.35">
      <c r="A133" s="293" t="s">
        <v>310</v>
      </c>
      <c r="B133" s="294"/>
      <c r="C133" s="294"/>
      <c r="D133" s="294"/>
      <c r="E133" s="294"/>
      <c r="F133" s="295"/>
      <c r="G133" s="77">
        <f>G131+G132</f>
        <v>0</v>
      </c>
    </row>
    <row r="134" spans="1:7" x14ac:dyDescent="0.35">
      <c r="A134" s="296"/>
      <c r="B134" s="297"/>
      <c r="C134" s="297"/>
      <c r="D134" s="297"/>
      <c r="E134" s="297"/>
      <c r="F134" s="297"/>
      <c r="G134" s="298"/>
    </row>
  </sheetData>
  <mergeCells count="126">
    <mergeCell ref="A1:G1"/>
    <mergeCell ref="A3:G3"/>
    <mergeCell ref="A4:G4"/>
    <mergeCell ref="A6:G6"/>
    <mergeCell ref="A7:F7"/>
    <mergeCell ref="A8:F8"/>
    <mergeCell ref="B15:F15"/>
    <mergeCell ref="B16:F16"/>
    <mergeCell ref="B17:F17"/>
    <mergeCell ref="B18:F18"/>
    <mergeCell ref="B19:F19"/>
    <mergeCell ref="A20:G20"/>
    <mergeCell ref="A9:F9"/>
    <mergeCell ref="A10:F10"/>
    <mergeCell ref="A11:G11"/>
    <mergeCell ref="A12:G12"/>
    <mergeCell ref="A13:G13"/>
    <mergeCell ref="A14:G14"/>
    <mergeCell ref="B27:E27"/>
    <mergeCell ref="B28:E28"/>
    <mergeCell ref="A30:G30"/>
    <mergeCell ref="A31:G31"/>
    <mergeCell ref="A32:G32"/>
    <mergeCell ref="B33:E33"/>
    <mergeCell ref="A21:G21"/>
    <mergeCell ref="B22:E22"/>
    <mergeCell ref="B23:E23"/>
    <mergeCell ref="B24:E24"/>
    <mergeCell ref="B25:E25"/>
    <mergeCell ref="B26:E26"/>
    <mergeCell ref="B40:E40"/>
    <mergeCell ref="B41:E41"/>
    <mergeCell ref="B42:E42"/>
    <mergeCell ref="B43:E43"/>
    <mergeCell ref="B44:E44"/>
    <mergeCell ref="B45:E45"/>
    <mergeCell ref="B34:E34"/>
    <mergeCell ref="B35:E35"/>
    <mergeCell ref="A36:E36"/>
    <mergeCell ref="A37:G37"/>
    <mergeCell ref="A38:G38"/>
    <mergeCell ref="B39:E39"/>
    <mergeCell ref="B52:E52"/>
    <mergeCell ref="B53:E53"/>
    <mergeCell ref="B54:E54"/>
    <mergeCell ref="B55:E55"/>
    <mergeCell ref="B56:E56"/>
    <mergeCell ref="B57:E57"/>
    <mergeCell ref="B46:E46"/>
    <mergeCell ref="B47:E47"/>
    <mergeCell ref="A48:E48"/>
    <mergeCell ref="A49:G49"/>
    <mergeCell ref="A50:G50"/>
    <mergeCell ref="B51:E51"/>
    <mergeCell ref="A65:F65"/>
    <mergeCell ref="A67:G67"/>
    <mergeCell ref="B68:E68"/>
    <mergeCell ref="B69:E69"/>
    <mergeCell ref="B70:E70"/>
    <mergeCell ref="B71:E71"/>
    <mergeCell ref="A58:E58"/>
    <mergeCell ref="A60:G60"/>
    <mergeCell ref="B61:F61"/>
    <mergeCell ref="B62:F62"/>
    <mergeCell ref="B63:F63"/>
    <mergeCell ref="B64:F64"/>
    <mergeCell ref="B79:E79"/>
    <mergeCell ref="B80:E80"/>
    <mergeCell ref="B81:E81"/>
    <mergeCell ref="B82:E82"/>
    <mergeCell ref="B83:E83"/>
    <mergeCell ref="B84:E84"/>
    <mergeCell ref="B72:E72"/>
    <mergeCell ref="B73:E73"/>
    <mergeCell ref="B74:E74"/>
    <mergeCell ref="A75:E75"/>
    <mergeCell ref="A77:G77"/>
    <mergeCell ref="A78:G78"/>
    <mergeCell ref="A92:G92"/>
    <mergeCell ref="A93:G93"/>
    <mergeCell ref="B94:F94"/>
    <mergeCell ref="B95:F95"/>
    <mergeCell ref="B96:F96"/>
    <mergeCell ref="A97:F97"/>
    <mergeCell ref="B85:E85"/>
    <mergeCell ref="A86:E86"/>
    <mergeCell ref="A88:G88"/>
    <mergeCell ref="A89:E89"/>
    <mergeCell ref="B90:E90"/>
    <mergeCell ref="A91:E91"/>
    <mergeCell ref="B104:F104"/>
    <mergeCell ref="B105:F105"/>
    <mergeCell ref="B106:F106"/>
    <mergeCell ref="A107:F107"/>
    <mergeCell ref="A108:G108"/>
    <mergeCell ref="A110:G110"/>
    <mergeCell ref="A98:G98"/>
    <mergeCell ref="A99:G99"/>
    <mergeCell ref="B100:F100"/>
    <mergeCell ref="B101:F101"/>
    <mergeCell ref="B102:F102"/>
    <mergeCell ref="B103:F103"/>
    <mergeCell ref="B117:E117"/>
    <mergeCell ref="B118:E118"/>
    <mergeCell ref="B119:E119"/>
    <mergeCell ref="A120:E120"/>
    <mergeCell ref="A121:G121"/>
    <mergeCell ref="A122:G122"/>
    <mergeCell ref="B111:E111"/>
    <mergeCell ref="B112:E112"/>
    <mergeCell ref="B113:E113"/>
    <mergeCell ref="B114:E114"/>
    <mergeCell ref="B115:E115"/>
    <mergeCell ref="B116:E116"/>
    <mergeCell ref="B129:F129"/>
    <mergeCell ref="B130:F130"/>
    <mergeCell ref="A131:F131"/>
    <mergeCell ref="B132:F132"/>
    <mergeCell ref="A133:F133"/>
    <mergeCell ref="A134:G134"/>
    <mergeCell ref="A123:G123"/>
    <mergeCell ref="A124:G124"/>
    <mergeCell ref="A125:F125"/>
    <mergeCell ref="B126:F126"/>
    <mergeCell ref="B127:F127"/>
    <mergeCell ref="B128:F128"/>
  </mergeCells>
  <pageMargins left="0.51181102362204722" right="0.5118110236220472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G134"/>
  <sheetViews>
    <sheetView workbookViewId="0">
      <selection activeCell="F119" sqref="F119"/>
    </sheetView>
  </sheetViews>
  <sheetFormatPr defaultColWidth="0" defaultRowHeight="14.5" zeroHeight="1" x14ac:dyDescent="0.35"/>
  <cols>
    <col min="1" max="1" width="15.81640625" customWidth="1"/>
    <col min="2" max="6" width="9.1796875" customWidth="1"/>
    <col min="7" max="7" width="23" customWidth="1"/>
    <col min="8" max="16384" width="9.1796875" hidden="1"/>
  </cols>
  <sheetData>
    <row r="1" spans="1:7" ht="18.5" x14ac:dyDescent="0.35">
      <c r="A1" s="372" t="s">
        <v>171</v>
      </c>
      <c r="B1" s="373"/>
      <c r="C1" s="373"/>
      <c r="D1" s="373"/>
      <c r="E1" s="373"/>
      <c r="F1" s="373"/>
      <c r="G1" s="374"/>
    </row>
    <row r="2" spans="1:7" x14ac:dyDescent="0.35">
      <c r="A2" s="42"/>
      <c r="B2" s="43"/>
      <c r="C2" s="44"/>
      <c r="D2" s="44"/>
      <c r="E2" s="44"/>
      <c r="F2" s="44"/>
      <c r="G2" s="45"/>
    </row>
    <row r="3" spans="1:7" x14ac:dyDescent="0.35">
      <c r="A3" s="308" t="s">
        <v>312</v>
      </c>
      <c r="B3" s="309"/>
      <c r="C3" s="309"/>
      <c r="D3" s="309"/>
      <c r="E3" s="309"/>
      <c r="F3" s="309"/>
      <c r="G3" s="310"/>
    </row>
    <row r="4" spans="1:7" x14ac:dyDescent="0.35">
      <c r="A4" s="375" t="s">
        <v>311</v>
      </c>
      <c r="B4" s="376"/>
      <c r="C4" s="376"/>
      <c r="D4" s="376"/>
      <c r="E4" s="376"/>
      <c r="F4" s="376"/>
      <c r="G4" s="377"/>
    </row>
    <row r="5" spans="1:7" x14ac:dyDescent="0.35">
      <c r="A5" s="46"/>
      <c r="B5" s="47"/>
      <c r="C5" s="47"/>
      <c r="D5" s="47"/>
      <c r="E5" s="47"/>
      <c r="F5" s="47"/>
      <c r="G5" s="48"/>
    </row>
    <row r="6" spans="1:7" x14ac:dyDescent="0.35">
      <c r="A6" s="293" t="s">
        <v>172</v>
      </c>
      <c r="B6" s="294"/>
      <c r="C6" s="294"/>
      <c r="D6" s="294"/>
      <c r="E6" s="294"/>
      <c r="F6" s="294"/>
      <c r="G6" s="295"/>
    </row>
    <row r="7" spans="1:7" x14ac:dyDescent="0.35">
      <c r="A7" s="302" t="s">
        <v>173</v>
      </c>
      <c r="B7" s="303"/>
      <c r="C7" s="303"/>
      <c r="D7" s="303"/>
      <c r="E7" s="303"/>
      <c r="F7" s="304"/>
      <c r="G7" s="49"/>
    </row>
    <row r="8" spans="1:7" x14ac:dyDescent="0.35">
      <c r="A8" s="302" t="s">
        <v>174</v>
      </c>
      <c r="B8" s="303"/>
      <c r="C8" s="303"/>
      <c r="D8" s="303"/>
      <c r="E8" s="303"/>
      <c r="F8" s="304"/>
      <c r="G8" s="49" t="s">
        <v>175</v>
      </c>
    </row>
    <row r="9" spans="1:7" x14ac:dyDescent="0.35">
      <c r="A9" s="302" t="s">
        <v>176</v>
      </c>
      <c r="B9" s="303"/>
      <c r="C9" s="303"/>
      <c r="D9" s="303"/>
      <c r="E9" s="303"/>
      <c r="F9" s="304"/>
      <c r="G9" s="49">
        <v>2021</v>
      </c>
    </row>
    <row r="10" spans="1:7" x14ac:dyDescent="0.35">
      <c r="A10" s="302" t="s">
        <v>177</v>
      </c>
      <c r="B10" s="303"/>
      <c r="C10" s="303"/>
      <c r="D10" s="303"/>
      <c r="E10" s="303"/>
      <c r="F10" s="304"/>
      <c r="G10" s="49" t="s">
        <v>178</v>
      </c>
    </row>
    <row r="11" spans="1:7" x14ac:dyDescent="0.35">
      <c r="A11" s="360" t="s">
        <v>179</v>
      </c>
      <c r="B11" s="361"/>
      <c r="C11" s="361"/>
      <c r="D11" s="361"/>
      <c r="E11" s="361"/>
      <c r="F11" s="361"/>
      <c r="G11" s="362"/>
    </row>
    <row r="12" spans="1:7" x14ac:dyDescent="0.35">
      <c r="A12" s="363" t="s">
        <v>180</v>
      </c>
      <c r="B12" s="364"/>
      <c r="C12" s="364"/>
      <c r="D12" s="364"/>
      <c r="E12" s="364"/>
      <c r="F12" s="364"/>
      <c r="G12" s="365"/>
    </row>
    <row r="13" spans="1:7" x14ac:dyDescent="0.35">
      <c r="A13" s="366" t="s">
        <v>181</v>
      </c>
      <c r="B13" s="367"/>
      <c r="C13" s="367"/>
      <c r="D13" s="367"/>
      <c r="E13" s="367"/>
      <c r="F13" s="367"/>
      <c r="G13" s="368"/>
    </row>
    <row r="14" spans="1:7" x14ac:dyDescent="0.35">
      <c r="A14" s="369" t="s">
        <v>182</v>
      </c>
      <c r="B14" s="370"/>
      <c r="C14" s="370"/>
      <c r="D14" s="370"/>
      <c r="E14" s="370"/>
      <c r="F14" s="370"/>
      <c r="G14" s="371"/>
    </row>
    <row r="15" spans="1:7" ht="43.5" x14ac:dyDescent="0.35">
      <c r="A15" s="49">
        <v>1</v>
      </c>
      <c r="B15" s="378" t="s">
        <v>183</v>
      </c>
      <c r="C15" s="379"/>
      <c r="D15" s="379"/>
      <c r="E15" s="379"/>
      <c r="F15" s="380"/>
      <c r="G15" s="89" t="s">
        <v>314</v>
      </c>
    </row>
    <row r="16" spans="1:7" x14ac:dyDescent="0.35">
      <c r="A16" s="49">
        <v>2</v>
      </c>
      <c r="B16" s="302" t="s">
        <v>185</v>
      </c>
      <c r="C16" s="303"/>
      <c r="D16" s="303"/>
      <c r="E16" s="303"/>
      <c r="F16" s="304"/>
      <c r="G16" s="51" t="s">
        <v>315</v>
      </c>
    </row>
    <row r="17" spans="1:7" x14ac:dyDescent="0.35">
      <c r="A17" s="49">
        <v>3</v>
      </c>
      <c r="B17" s="302" t="s">
        <v>187</v>
      </c>
      <c r="C17" s="303"/>
      <c r="D17" s="303"/>
      <c r="E17" s="303"/>
      <c r="F17" s="304"/>
      <c r="G17" s="52"/>
    </row>
    <row r="18" spans="1:7" x14ac:dyDescent="0.35">
      <c r="A18" s="49">
        <v>4</v>
      </c>
      <c r="B18" s="302" t="s">
        <v>188</v>
      </c>
      <c r="C18" s="303"/>
      <c r="D18" s="303"/>
      <c r="E18" s="303"/>
      <c r="F18" s="304"/>
      <c r="G18" s="49" t="s">
        <v>189</v>
      </c>
    </row>
    <row r="19" spans="1:7" x14ac:dyDescent="0.35">
      <c r="A19" s="49">
        <v>5</v>
      </c>
      <c r="B19" s="302" t="s">
        <v>190</v>
      </c>
      <c r="C19" s="303"/>
      <c r="D19" s="303"/>
      <c r="E19" s="303"/>
      <c r="F19" s="304"/>
      <c r="G19" s="53">
        <v>44197</v>
      </c>
    </row>
    <row r="20" spans="1:7" ht="21.75" customHeight="1" x14ac:dyDescent="0.35">
      <c r="A20" s="357" t="s">
        <v>191</v>
      </c>
      <c r="B20" s="358"/>
      <c r="C20" s="358"/>
      <c r="D20" s="358"/>
      <c r="E20" s="358"/>
      <c r="F20" s="358"/>
      <c r="G20" s="359"/>
    </row>
    <row r="21" spans="1:7" ht="15.5" x14ac:dyDescent="0.35">
      <c r="A21" s="317" t="s">
        <v>192</v>
      </c>
      <c r="B21" s="318"/>
      <c r="C21" s="318"/>
      <c r="D21" s="318"/>
      <c r="E21" s="318"/>
      <c r="F21" s="318"/>
      <c r="G21" s="319"/>
    </row>
    <row r="22" spans="1:7" x14ac:dyDescent="0.35">
      <c r="A22" s="54">
        <v>1</v>
      </c>
      <c r="B22" s="293" t="s">
        <v>193</v>
      </c>
      <c r="C22" s="294"/>
      <c r="D22" s="294"/>
      <c r="E22" s="295"/>
      <c r="F22" s="55" t="s">
        <v>194</v>
      </c>
      <c r="G22" s="54" t="s">
        <v>195</v>
      </c>
    </row>
    <row r="23" spans="1:7" x14ac:dyDescent="0.35">
      <c r="A23" s="49" t="s">
        <v>196</v>
      </c>
      <c r="B23" s="302" t="s">
        <v>197</v>
      </c>
      <c r="C23" s="303"/>
      <c r="D23" s="303"/>
      <c r="E23" s="304"/>
      <c r="F23" s="56"/>
      <c r="G23" s="57">
        <f>G17</f>
        <v>0</v>
      </c>
    </row>
    <row r="24" spans="1:7" x14ac:dyDescent="0.35">
      <c r="A24" s="49" t="s">
        <v>198</v>
      </c>
      <c r="B24" s="302" t="s">
        <v>199</v>
      </c>
      <c r="C24" s="303"/>
      <c r="D24" s="303"/>
      <c r="E24" s="304"/>
      <c r="F24" s="56"/>
      <c r="G24" s="57">
        <f>ROUND(G23*30%,2)</f>
        <v>0</v>
      </c>
    </row>
    <row r="25" spans="1:7" x14ac:dyDescent="0.35">
      <c r="A25" s="49" t="s">
        <v>200</v>
      </c>
      <c r="B25" s="302" t="s">
        <v>201</v>
      </c>
      <c r="C25" s="303"/>
      <c r="D25" s="303"/>
      <c r="E25" s="304"/>
      <c r="F25" s="56"/>
      <c r="G25" s="58"/>
    </row>
    <row r="26" spans="1:7" x14ac:dyDescent="0.35">
      <c r="A26" s="49" t="s">
        <v>202</v>
      </c>
      <c r="B26" s="302" t="s">
        <v>203</v>
      </c>
      <c r="C26" s="303"/>
      <c r="D26" s="303"/>
      <c r="E26" s="304"/>
      <c r="F26" s="56"/>
      <c r="G26" s="58"/>
    </row>
    <row r="27" spans="1:7" x14ac:dyDescent="0.35">
      <c r="A27" s="49" t="s">
        <v>204</v>
      </c>
      <c r="B27" s="302" t="s">
        <v>205</v>
      </c>
      <c r="C27" s="303"/>
      <c r="D27" s="303"/>
      <c r="E27" s="304"/>
      <c r="F27" s="56"/>
      <c r="G27" s="58"/>
    </row>
    <row r="28" spans="1:7" x14ac:dyDescent="0.35">
      <c r="A28" s="49" t="s">
        <v>206</v>
      </c>
      <c r="B28" s="302" t="s">
        <v>207</v>
      </c>
      <c r="C28" s="303"/>
      <c r="D28" s="303"/>
      <c r="E28" s="304"/>
      <c r="F28" s="56"/>
      <c r="G28" s="58"/>
    </row>
    <row r="29" spans="1:7" x14ac:dyDescent="0.35">
      <c r="A29" s="59" t="s">
        <v>208</v>
      </c>
      <c r="B29" s="60"/>
      <c r="C29" s="60"/>
      <c r="D29" s="60"/>
      <c r="E29" s="60"/>
      <c r="F29" s="61"/>
      <c r="G29" s="107">
        <f>SUM(G23:G28)</f>
        <v>0</v>
      </c>
    </row>
    <row r="30" spans="1:7" x14ac:dyDescent="0.35">
      <c r="A30" s="345" t="s">
        <v>209</v>
      </c>
      <c r="B30" s="346"/>
      <c r="C30" s="346"/>
      <c r="D30" s="346"/>
      <c r="E30" s="346"/>
      <c r="F30" s="346"/>
      <c r="G30" s="347"/>
    </row>
    <row r="31" spans="1:7" ht="15.5" x14ac:dyDescent="0.35">
      <c r="A31" s="348" t="s">
        <v>210</v>
      </c>
      <c r="B31" s="349"/>
      <c r="C31" s="349"/>
      <c r="D31" s="349"/>
      <c r="E31" s="349"/>
      <c r="F31" s="349"/>
      <c r="G31" s="350"/>
    </row>
    <row r="32" spans="1:7" ht="15.5" x14ac:dyDescent="0.35">
      <c r="A32" s="351" t="s">
        <v>211</v>
      </c>
      <c r="B32" s="352"/>
      <c r="C32" s="352"/>
      <c r="D32" s="352"/>
      <c r="E32" s="352"/>
      <c r="F32" s="352"/>
      <c r="G32" s="353"/>
    </row>
    <row r="33" spans="1:7" ht="33.75" customHeight="1" x14ac:dyDescent="0.35">
      <c r="A33" s="54" t="s">
        <v>212</v>
      </c>
      <c r="B33" s="354" t="s">
        <v>213</v>
      </c>
      <c r="C33" s="355"/>
      <c r="D33" s="355"/>
      <c r="E33" s="356"/>
      <c r="F33" s="54" t="s">
        <v>194</v>
      </c>
      <c r="G33" s="54" t="s">
        <v>195</v>
      </c>
    </row>
    <row r="34" spans="1:7" x14ac:dyDescent="0.35">
      <c r="A34" s="49" t="s">
        <v>196</v>
      </c>
      <c r="B34" s="302" t="s">
        <v>214</v>
      </c>
      <c r="C34" s="303"/>
      <c r="D34" s="303"/>
      <c r="E34" s="304"/>
      <c r="F34" s="62">
        <v>8.3299999999999999E-2</v>
      </c>
      <c r="G34" s="63">
        <f>ROUND(G29*F34,2)</f>
        <v>0</v>
      </c>
    </row>
    <row r="35" spans="1:7" x14ac:dyDescent="0.35">
      <c r="A35" s="49" t="s">
        <v>198</v>
      </c>
      <c r="B35" s="302" t="s">
        <v>215</v>
      </c>
      <c r="C35" s="303"/>
      <c r="D35" s="303"/>
      <c r="E35" s="304"/>
      <c r="F35" s="62">
        <v>0.121</v>
      </c>
      <c r="G35" s="63">
        <f>ROUND(G29*F35,2)</f>
        <v>0</v>
      </c>
    </row>
    <row r="36" spans="1:7" x14ac:dyDescent="0.35">
      <c r="A36" s="287" t="s">
        <v>216</v>
      </c>
      <c r="B36" s="288"/>
      <c r="C36" s="288"/>
      <c r="D36" s="288"/>
      <c r="E36" s="289"/>
      <c r="F36" s="64">
        <f>SUM(F34:F35)</f>
        <v>0.20429999999999998</v>
      </c>
      <c r="G36" s="79">
        <f>G34+G35</f>
        <v>0</v>
      </c>
    </row>
    <row r="37" spans="1:7" x14ac:dyDescent="0.35">
      <c r="A37" s="314"/>
      <c r="B37" s="315"/>
      <c r="C37" s="315"/>
      <c r="D37" s="315"/>
      <c r="E37" s="315"/>
      <c r="F37" s="315"/>
      <c r="G37" s="316"/>
    </row>
    <row r="38" spans="1:7" ht="41.25" customHeight="1" x14ac:dyDescent="0.35">
      <c r="A38" s="320" t="s">
        <v>217</v>
      </c>
      <c r="B38" s="343"/>
      <c r="C38" s="343"/>
      <c r="D38" s="343"/>
      <c r="E38" s="343"/>
      <c r="F38" s="343"/>
      <c r="G38" s="344"/>
    </row>
    <row r="39" spans="1:7" x14ac:dyDescent="0.35">
      <c r="A39" s="54" t="s">
        <v>218</v>
      </c>
      <c r="B39" s="293" t="s">
        <v>219</v>
      </c>
      <c r="C39" s="294"/>
      <c r="D39" s="294"/>
      <c r="E39" s="295"/>
      <c r="F39" s="54" t="s">
        <v>194</v>
      </c>
      <c r="G39" s="61" t="s">
        <v>195</v>
      </c>
    </row>
    <row r="40" spans="1:7" x14ac:dyDescent="0.35">
      <c r="A40" s="49" t="s">
        <v>196</v>
      </c>
      <c r="B40" s="302" t="s">
        <v>220</v>
      </c>
      <c r="C40" s="303"/>
      <c r="D40" s="303"/>
      <c r="E40" s="304"/>
      <c r="F40" s="62"/>
      <c r="G40" s="63">
        <f>ROUND(F40*(G$29+G$36),2)</f>
        <v>0</v>
      </c>
    </row>
    <row r="41" spans="1:7" x14ac:dyDescent="0.35">
      <c r="A41" s="49" t="s">
        <v>198</v>
      </c>
      <c r="B41" s="302" t="s">
        <v>221</v>
      </c>
      <c r="C41" s="303"/>
      <c r="D41" s="303"/>
      <c r="E41" s="304"/>
      <c r="F41" s="62"/>
      <c r="G41" s="63">
        <f t="shared" ref="G41:G47" si="0">ROUND(F41*(G$29+G$36),2)</f>
        <v>0</v>
      </c>
    </row>
    <row r="42" spans="1:7" x14ac:dyDescent="0.35">
      <c r="A42" s="49" t="s">
        <v>200</v>
      </c>
      <c r="B42" s="302" t="s">
        <v>222</v>
      </c>
      <c r="C42" s="303"/>
      <c r="D42" s="303"/>
      <c r="E42" s="304"/>
      <c r="F42" s="62"/>
      <c r="G42" s="63">
        <f t="shared" si="0"/>
        <v>0</v>
      </c>
    </row>
    <row r="43" spans="1:7" x14ac:dyDescent="0.35">
      <c r="A43" s="49" t="s">
        <v>223</v>
      </c>
      <c r="B43" s="302" t="s">
        <v>224</v>
      </c>
      <c r="C43" s="303"/>
      <c r="D43" s="303"/>
      <c r="E43" s="304"/>
      <c r="F43" s="62"/>
      <c r="G43" s="63">
        <f t="shared" si="0"/>
        <v>0</v>
      </c>
    </row>
    <row r="44" spans="1:7" x14ac:dyDescent="0.35">
      <c r="A44" s="49" t="s">
        <v>204</v>
      </c>
      <c r="B44" s="302" t="s">
        <v>225</v>
      </c>
      <c r="C44" s="303"/>
      <c r="D44" s="303"/>
      <c r="E44" s="304"/>
      <c r="F44" s="62"/>
      <c r="G44" s="63">
        <f t="shared" si="0"/>
        <v>0</v>
      </c>
    </row>
    <row r="45" spans="1:7" x14ac:dyDescent="0.35">
      <c r="A45" s="49" t="s">
        <v>206</v>
      </c>
      <c r="B45" s="302" t="s">
        <v>226</v>
      </c>
      <c r="C45" s="303"/>
      <c r="D45" s="303"/>
      <c r="E45" s="304"/>
      <c r="F45" s="62"/>
      <c r="G45" s="63">
        <f t="shared" si="0"/>
        <v>0</v>
      </c>
    </row>
    <row r="46" spans="1:7" x14ac:dyDescent="0.35">
      <c r="A46" s="49" t="s">
        <v>227</v>
      </c>
      <c r="B46" s="302" t="s">
        <v>228</v>
      </c>
      <c r="C46" s="303"/>
      <c r="D46" s="303"/>
      <c r="E46" s="304"/>
      <c r="F46" s="62"/>
      <c r="G46" s="63">
        <f t="shared" si="0"/>
        <v>0</v>
      </c>
    </row>
    <row r="47" spans="1:7" x14ac:dyDescent="0.35">
      <c r="A47" s="49" t="s">
        <v>229</v>
      </c>
      <c r="B47" s="302" t="s">
        <v>230</v>
      </c>
      <c r="C47" s="303"/>
      <c r="D47" s="303"/>
      <c r="E47" s="304"/>
      <c r="F47" s="62"/>
      <c r="G47" s="63">
        <f t="shared" si="0"/>
        <v>0</v>
      </c>
    </row>
    <row r="48" spans="1:7" x14ac:dyDescent="0.35">
      <c r="A48" s="293" t="s">
        <v>231</v>
      </c>
      <c r="B48" s="288"/>
      <c r="C48" s="288"/>
      <c r="D48" s="288"/>
      <c r="E48" s="289"/>
      <c r="F48" s="64">
        <f>SUM(F40:F47)</f>
        <v>0</v>
      </c>
      <c r="G48" s="77">
        <f>SUM(G40:G47)</f>
        <v>0</v>
      </c>
    </row>
    <row r="49" spans="1:7" x14ac:dyDescent="0.35">
      <c r="A49" s="296"/>
      <c r="B49" s="297"/>
      <c r="C49" s="297"/>
      <c r="D49" s="297"/>
      <c r="E49" s="297"/>
      <c r="F49" s="297"/>
      <c r="G49" s="298"/>
    </row>
    <row r="50" spans="1:7" ht="15.5" x14ac:dyDescent="0.35">
      <c r="A50" s="317" t="s">
        <v>232</v>
      </c>
      <c r="B50" s="341"/>
      <c r="C50" s="341"/>
      <c r="D50" s="341"/>
      <c r="E50" s="341"/>
      <c r="F50" s="341"/>
      <c r="G50" s="342"/>
    </row>
    <row r="51" spans="1:7" x14ac:dyDescent="0.35">
      <c r="A51" s="54" t="s">
        <v>233</v>
      </c>
      <c r="B51" s="293" t="s">
        <v>232</v>
      </c>
      <c r="C51" s="288"/>
      <c r="D51" s="288"/>
      <c r="E51" s="289"/>
      <c r="F51" s="65" t="s">
        <v>234</v>
      </c>
      <c r="G51" s="66" t="s">
        <v>195</v>
      </c>
    </row>
    <row r="52" spans="1:7" x14ac:dyDescent="0.35">
      <c r="A52" s="49" t="s">
        <v>196</v>
      </c>
      <c r="B52" s="302" t="s">
        <v>235</v>
      </c>
      <c r="C52" s="303"/>
      <c r="D52" s="303"/>
      <c r="E52" s="304"/>
      <c r="F52" s="56"/>
      <c r="G52" s="67"/>
    </row>
    <row r="53" spans="1:7" x14ac:dyDescent="0.35">
      <c r="A53" s="49" t="s">
        <v>198</v>
      </c>
      <c r="B53" s="302" t="s">
        <v>236</v>
      </c>
      <c r="C53" s="303"/>
      <c r="D53" s="303"/>
      <c r="E53" s="304"/>
      <c r="F53" s="49">
        <v>13</v>
      </c>
      <c r="G53" s="67"/>
    </row>
    <row r="54" spans="1:7" x14ac:dyDescent="0.35">
      <c r="A54" s="49" t="s">
        <v>200</v>
      </c>
      <c r="B54" s="302" t="s">
        <v>237</v>
      </c>
      <c r="C54" s="303"/>
      <c r="D54" s="303"/>
      <c r="E54" s="304"/>
      <c r="F54" s="56"/>
      <c r="G54" s="67"/>
    </row>
    <row r="55" spans="1:7" x14ac:dyDescent="0.35">
      <c r="A55" s="49" t="s">
        <v>223</v>
      </c>
      <c r="B55" s="302" t="s">
        <v>238</v>
      </c>
      <c r="C55" s="303"/>
      <c r="D55" s="303"/>
      <c r="E55" s="304"/>
      <c r="F55" s="56"/>
      <c r="G55" s="67"/>
    </row>
    <row r="56" spans="1:7" x14ac:dyDescent="0.35">
      <c r="A56" s="49" t="s">
        <v>204</v>
      </c>
      <c r="B56" s="302" t="s">
        <v>239</v>
      </c>
      <c r="C56" s="303"/>
      <c r="D56" s="303"/>
      <c r="E56" s="304"/>
      <c r="F56" s="56"/>
      <c r="G56" s="67"/>
    </row>
    <row r="57" spans="1:7" x14ac:dyDescent="0.35">
      <c r="A57" s="49" t="s">
        <v>206</v>
      </c>
      <c r="B57" s="302" t="s">
        <v>240</v>
      </c>
      <c r="C57" s="303"/>
      <c r="D57" s="303"/>
      <c r="E57" s="304"/>
      <c r="F57" s="56"/>
      <c r="G57" s="67"/>
    </row>
    <row r="58" spans="1:7" x14ac:dyDescent="0.35">
      <c r="A58" s="338" t="s">
        <v>241</v>
      </c>
      <c r="B58" s="339"/>
      <c r="C58" s="339"/>
      <c r="D58" s="339"/>
      <c r="E58" s="340"/>
      <c r="F58" s="66"/>
      <c r="G58" s="79">
        <f>SUM(G52:G57)</f>
        <v>0</v>
      </c>
    </row>
    <row r="59" spans="1:7" x14ac:dyDescent="0.35">
      <c r="A59" s="68"/>
      <c r="B59" s="69"/>
      <c r="C59" s="69"/>
      <c r="D59" s="69"/>
      <c r="E59" s="69"/>
      <c r="F59" s="69"/>
      <c r="G59" s="70"/>
    </row>
    <row r="60" spans="1:7" ht="15.5" x14ac:dyDescent="0.35">
      <c r="A60" s="317" t="s">
        <v>242</v>
      </c>
      <c r="B60" s="341"/>
      <c r="C60" s="341"/>
      <c r="D60" s="341"/>
      <c r="E60" s="341"/>
      <c r="F60" s="341"/>
      <c r="G60" s="342"/>
    </row>
    <row r="61" spans="1:7" x14ac:dyDescent="0.35">
      <c r="A61" s="50">
        <v>2</v>
      </c>
      <c r="B61" s="296" t="s">
        <v>243</v>
      </c>
      <c r="C61" s="297"/>
      <c r="D61" s="297"/>
      <c r="E61" s="297"/>
      <c r="F61" s="298"/>
      <c r="G61" s="56" t="s">
        <v>195</v>
      </c>
    </row>
    <row r="62" spans="1:7" x14ac:dyDescent="0.35">
      <c r="A62" s="49" t="s">
        <v>212</v>
      </c>
      <c r="B62" s="302" t="s">
        <v>244</v>
      </c>
      <c r="C62" s="303"/>
      <c r="D62" s="303"/>
      <c r="E62" s="303"/>
      <c r="F62" s="304"/>
      <c r="G62" s="71">
        <f>G36</f>
        <v>0</v>
      </c>
    </row>
    <row r="63" spans="1:7" x14ac:dyDescent="0.35">
      <c r="A63" s="49" t="s">
        <v>218</v>
      </c>
      <c r="B63" s="302" t="s">
        <v>245</v>
      </c>
      <c r="C63" s="303"/>
      <c r="D63" s="303"/>
      <c r="E63" s="303"/>
      <c r="F63" s="304"/>
      <c r="G63" s="71">
        <f>G48</f>
        <v>0</v>
      </c>
    </row>
    <row r="64" spans="1:7" x14ac:dyDescent="0.35">
      <c r="A64" s="49" t="s">
        <v>233</v>
      </c>
      <c r="B64" s="302" t="s">
        <v>246</v>
      </c>
      <c r="C64" s="303"/>
      <c r="D64" s="303"/>
      <c r="E64" s="303"/>
      <c r="F64" s="304"/>
      <c r="G64" s="71">
        <f>G58</f>
        <v>0</v>
      </c>
    </row>
    <row r="65" spans="1:7" x14ac:dyDescent="0.35">
      <c r="A65" s="332" t="s">
        <v>247</v>
      </c>
      <c r="B65" s="333"/>
      <c r="C65" s="333"/>
      <c r="D65" s="333"/>
      <c r="E65" s="333"/>
      <c r="F65" s="334"/>
      <c r="G65" s="79">
        <f>SUM(G62:G64)</f>
        <v>0</v>
      </c>
    </row>
    <row r="66" spans="1:7" x14ac:dyDescent="0.35">
      <c r="A66" s="68"/>
      <c r="B66" s="69"/>
      <c r="C66" s="69"/>
      <c r="D66" s="69"/>
      <c r="E66" s="69"/>
      <c r="F66" s="69"/>
      <c r="G66" s="70"/>
    </row>
    <row r="67" spans="1:7" ht="15.5" x14ac:dyDescent="0.35">
      <c r="A67" s="317" t="s">
        <v>248</v>
      </c>
      <c r="B67" s="318"/>
      <c r="C67" s="318"/>
      <c r="D67" s="318"/>
      <c r="E67" s="318"/>
      <c r="F67" s="318"/>
      <c r="G67" s="319"/>
    </row>
    <row r="68" spans="1:7" x14ac:dyDescent="0.35">
      <c r="A68" s="72">
        <v>3</v>
      </c>
      <c r="B68" s="335" t="s">
        <v>249</v>
      </c>
      <c r="C68" s="336"/>
      <c r="D68" s="336"/>
      <c r="E68" s="337"/>
      <c r="F68" s="72" t="s">
        <v>194</v>
      </c>
      <c r="G68" s="72" t="s">
        <v>195</v>
      </c>
    </row>
    <row r="69" spans="1:7" x14ac:dyDescent="0.35">
      <c r="A69" s="49" t="s">
        <v>196</v>
      </c>
      <c r="B69" s="302" t="s">
        <v>250</v>
      </c>
      <c r="C69" s="303"/>
      <c r="D69" s="303"/>
      <c r="E69" s="304"/>
      <c r="F69" s="73"/>
      <c r="G69" s="71">
        <f>ROUND(F69*G$29,2)</f>
        <v>0</v>
      </c>
    </row>
    <row r="70" spans="1:7" x14ac:dyDescent="0.35">
      <c r="A70" s="49" t="s">
        <v>198</v>
      </c>
      <c r="B70" s="326" t="s">
        <v>251</v>
      </c>
      <c r="C70" s="327"/>
      <c r="D70" s="327"/>
      <c r="E70" s="328"/>
      <c r="F70" s="73">
        <f>8%*F69</f>
        <v>0</v>
      </c>
      <c r="G70" s="71">
        <f t="shared" ref="G70:G74" si="1">ROUND(F70*G$29,2)</f>
        <v>0</v>
      </c>
    </row>
    <row r="71" spans="1:7" x14ac:dyDescent="0.35">
      <c r="A71" s="49" t="s">
        <v>200</v>
      </c>
      <c r="B71" s="326" t="s">
        <v>252</v>
      </c>
      <c r="C71" s="327"/>
      <c r="D71" s="327"/>
      <c r="E71" s="328"/>
      <c r="F71" s="73">
        <v>0.04</v>
      </c>
      <c r="G71" s="71">
        <f t="shared" si="1"/>
        <v>0</v>
      </c>
    </row>
    <row r="72" spans="1:7" x14ac:dyDescent="0.35">
      <c r="A72" s="49" t="s">
        <v>223</v>
      </c>
      <c r="B72" s="302" t="s">
        <v>253</v>
      </c>
      <c r="C72" s="303"/>
      <c r="D72" s="303"/>
      <c r="E72" s="304"/>
      <c r="F72" s="73">
        <v>1.9400000000000001E-2</v>
      </c>
      <c r="G72" s="71">
        <f t="shared" si="1"/>
        <v>0</v>
      </c>
    </row>
    <row r="73" spans="1:7" x14ac:dyDescent="0.35">
      <c r="A73" s="49" t="s">
        <v>204</v>
      </c>
      <c r="B73" s="326" t="s">
        <v>254</v>
      </c>
      <c r="C73" s="327"/>
      <c r="D73" s="327"/>
      <c r="E73" s="328"/>
      <c r="F73" s="73">
        <f>F72*F48</f>
        <v>0</v>
      </c>
      <c r="G73" s="71">
        <f t="shared" si="1"/>
        <v>0</v>
      </c>
    </row>
    <row r="74" spans="1:7" x14ac:dyDescent="0.35">
      <c r="A74" s="49" t="s">
        <v>206</v>
      </c>
      <c r="B74" s="326" t="s">
        <v>255</v>
      </c>
      <c r="C74" s="327"/>
      <c r="D74" s="327"/>
      <c r="E74" s="328"/>
      <c r="F74" s="73">
        <f>F72*8%*(40%)</f>
        <v>6.2080000000000002E-4</v>
      </c>
      <c r="G74" s="71">
        <f t="shared" si="1"/>
        <v>0</v>
      </c>
    </row>
    <row r="75" spans="1:7" x14ac:dyDescent="0.35">
      <c r="A75" s="329" t="s">
        <v>256</v>
      </c>
      <c r="B75" s="330"/>
      <c r="C75" s="330"/>
      <c r="D75" s="330"/>
      <c r="E75" s="331"/>
      <c r="F75" s="74">
        <f>SUM(F69:F74)</f>
        <v>6.0020799999999999E-2</v>
      </c>
      <c r="G75" s="75">
        <f>SUM(G69:G74)</f>
        <v>0</v>
      </c>
    </row>
    <row r="76" spans="1:7" x14ac:dyDescent="0.35">
      <c r="A76" s="68"/>
      <c r="B76" s="69"/>
      <c r="C76" s="69"/>
      <c r="D76" s="69"/>
      <c r="E76" s="69"/>
      <c r="F76" s="69"/>
      <c r="G76" s="70"/>
    </row>
    <row r="77" spans="1:7" ht="15.5" x14ac:dyDescent="0.35">
      <c r="A77" s="317" t="s">
        <v>257</v>
      </c>
      <c r="B77" s="318"/>
      <c r="C77" s="318"/>
      <c r="D77" s="318"/>
      <c r="E77" s="318"/>
      <c r="F77" s="318"/>
      <c r="G77" s="319"/>
    </row>
    <row r="78" spans="1:7" ht="15.5" x14ac:dyDescent="0.35">
      <c r="A78" s="317" t="s">
        <v>258</v>
      </c>
      <c r="B78" s="318"/>
      <c r="C78" s="318"/>
      <c r="D78" s="318"/>
      <c r="E78" s="318"/>
      <c r="F78" s="318"/>
      <c r="G78" s="319"/>
    </row>
    <row r="79" spans="1:7" x14ac:dyDescent="0.35">
      <c r="A79" s="54" t="s">
        <v>259</v>
      </c>
      <c r="B79" s="293" t="s">
        <v>260</v>
      </c>
      <c r="C79" s="294"/>
      <c r="D79" s="294"/>
      <c r="E79" s="295"/>
      <c r="F79" s="54" t="s">
        <v>194</v>
      </c>
      <c r="G79" s="61" t="s">
        <v>195</v>
      </c>
    </row>
    <row r="80" spans="1:7" x14ac:dyDescent="0.35">
      <c r="A80" s="49" t="s">
        <v>196</v>
      </c>
      <c r="B80" s="302" t="s">
        <v>261</v>
      </c>
      <c r="C80" s="303"/>
      <c r="D80" s="303"/>
      <c r="E80" s="304"/>
      <c r="F80" s="62"/>
      <c r="G80" s="71">
        <f>ROUND(F80*G$29,2)</f>
        <v>0</v>
      </c>
    </row>
    <row r="81" spans="1:7" x14ac:dyDescent="0.35">
      <c r="A81" s="49" t="s">
        <v>198</v>
      </c>
      <c r="B81" s="302" t="s">
        <v>262</v>
      </c>
      <c r="C81" s="303"/>
      <c r="D81" s="303"/>
      <c r="E81" s="304"/>
      <c r="F81" s="62"/>
      <c r="G81" s="71">
        <f t="shared" ref="G81:G85" si="2">ROUND(F81*G$29,2)</f>
        <v>0</v>
      </c>
    </row>
    <row r="82" spans="1:7" x14ac:dyDescent="0.35">
      <c r="A82" s="49" t="s">
        <v>200</v>
      </c>
      <c r="B82" s="302" t="s">
        <v>263</v>
      </c>
      <c r="C82" s="303"/>
      <c r="D82" s="303"/>
      <c r="E82" s="304"/>
      <c r="F82" s="62"/>
      <c r="G82" s="71">
        <f t="shared" si="2"/>
        <v>0</v>
      </c>
    </row>
    <row r="83" spans="1:7" x14ac:dyDescent="0.35">
      <c r="A83" s="49" t="s">
        <v>223</v>
      </c>
      <c r="B83" s="302" t="s">
        <v>264</v>
      </c>
      <c r="C83" s="303"/>
      <c r="D83" s="303"/>
      <c r="E83" s="304"/>
      <c r="F83" s="62"/>
      <c r="G83" s="71">
        <f t="shared" si="2"/>
        <v>0</v>
      </c>
    </row>
    <row r="84" spans="1:7" x14ac:dyDescent="0.35">
      <c r="A84" s="49" t="s">
        <v>204</v>
      </c>
      <c r="B84" s="302" t="s">
        <v>265</v>
      </c>
      <c r="C84" s="303"/>
      <c r="D84" s="303"/>
      <c r="E84" s="304"/>
      <c r="F84" s="62"/>
      <c r="G84" s="71">
        <f t="shared" si="2"/>
        <v>0</v>
      </c>
    </row>
    <row r="85" spans="1:7" x14ac:dyDescent="0.35">
      <c r="A85" s="49" t="s">
        <v>206</v>
      </c>
      <c r="B85" s="302" t="s">
        <v>266</v>
      </c>
      <c r="C85" s="303"/>
      <c r="D85" s="303"/>
      <c r="E85" s="304"/>
      <c r="F85" s="62"/>
      <c r="G85" s="71">
        <f t="shared" si="2"/>
        <v>0</v>
      </c>
    </row>
    <row r="86" spans="1:7" x14ac:dyDescent="0.35">
      <c r="A86" s="293" t="s">
        <v>267</v>
      </c>
      <c r="B86" s="294"/>
      <c r="C86" s="294"/>
      <c r="D86" s="294"/>
      <c r="E86" s="295"/>
      <c r="F86" s="76">
        <f>SUM(F80:F85)</f>
        <v>0</v>
      </c>
      <c r="G86" s="77">
        <f>SUM(G80:G85)</f>
        <v>0</v>
      </c>
    </row>
    <row r="87" spans="1:7" x14ac:dyDescent="0.35">
      <c r="A87" s="68"/>
      <c r="B87" s="69"/>
      <c r="C87" s="69"/>
      <c r="D87" s="69"/>
      <c r="E87" s="69"/>
      <c r="F87" s="69"/>
      <c r="G87" s="70"/>
    </row>
    <row r="88" spans="1:7" ht="15.5" x14ac:dyDescent="0.35">
      <c r="A88" s="317" t="s">
        <v>268</v>
      </c>
      <c r="B88" s="318"/>
      <c r="C88" s="318"/>
      <c r="D88" s="318"/>
      <c r="E88" s="318"/>
      <c r="F88" s="318"/>
      <c r="G88" s="319"/>
    </row>
    <row r="89" spans="1:7" x14ac:dyDescent="0.35">
      <c r="A89" s="293" t="s">
        <v>269</v>
      </c>
      <c r="B89" s="294"/>
      <c r="C89" s="294"/>
      <c r="D89" s="294"/>
      <c r="E89" s="295"/>
      <c r="F89" s="54" t="s">
        <v>194</v>
      </c>
      <c r="G89" s="61" t="s">
        <v>195</v>
      </c>
    </row>
    <row r="90" spans="1:7" ht="39.75" customHeight="1" x14ac:dyDescent="0.35">
      <c r="A90" s="50" t="s">
        <v>196</v>
      </c>
      <c r="B90" s="323" t="s">
        <v>270</v>
      </c>
      <c r="C90" s="324"/>
      <c r="D90" s="324"/>
      <c r="E90" s="325"/>
      <c r="F90" s="56">
        <v>0</v>
      </c>
      <c r="G90" s="71">
        <f>G29*F90</f>
        <v>0</v>
      </c>
    </row>
    <row r="91" spans="1:7" x14ac:dyDescent="0.35">
      <c r="A91" s="293" t="s">
        <v>271</v>
      </c>
      <c r="B91" s="294"/>
      <c r="C91" s="294"/>
      <c r="D91" s="294"/>
      <c r="E91" s="295"/>
      <c r="F91" s="76">
        <f>F90</f>
        <v>0</v>
      </c>
      <c r="G91" s="77">
        <f>SUM(G90)</f>
        <v>0</v>
      </c>
    </row>
    <row r="92" spans="1:7" x14ac:dyDescent="0.35">
      <c r="A92" s="296"/>
      <c r="B92" s="297"/>
      <c r="C92" s="297"/>
      <c r="D92" s="297"/>
      <c r="E92" s="297"/>
      <c r="F92" s="297"/>
      <c r="G92" s="298"/>
    </row>
    <row r="93" spans="1:7" ht="36" customHeight="1" x14ac:dyDescent="0.35">
      <c r="A93" s="320" t="s">
        <v>272</v>
      </c>
      <c r="B93" s="321"/>
      <c r="C93" s="321"/>
      <c r="D93" s="321"/>
      <c r="E93" s="321"/>
      <c r="F93" s="321"/>
      <c r="G93" s="322"/>
    </row>
    <row r="94" spans="1:7" x14ac:dyDescent="0.35">
      <c r="A94" s="50">
        <v>4</v>
      </c>
      <c r="B94" s="296" t="s">
        <v>273</v>
      </c>
      <c r="C94" s="297"/>
      <c r="D94" s="297"/>
      <c r="E94" s="297"/>
      <c r="F94" s="298"/>
      <c r="G94" s="49" t="s">
        <v>195</v>
      </c>
    </row>
    <row r="95" spans="1:7" x14ac:dyDescent="0.35">
      <c r="A95" s="49" t="s">
        <v>259</v>
      </c>
      <c r="B95" s="302" t="s">
        <v>274</v>
      </c>
      <c r="C95" s="303"/>
      <c r="D95" s="303"/>
      <c r="E95" s="303"/>
      <c r="F95" s="304"/>
      <c r="G95" s="71">
        <f>G86</f>
        <v>0</v>
      </c>
    </row>
    <row r="96" spans="1:7" x14ac:dyDescent="0.35">
      <c r="A96" s="49" t="s">
        <v>275</v>
      </c>
      <c r="B96" s="302" t="s">
        <v>276</v>
      </c>
      <c r="C96" s="303"/>
      <c r="D96" s="303"/>
      <c r="E96" s="303"/>
      <c r="F96" s="304"/>
      <c r="G96" s="71">
        <f>G91</f>
        <v>0</v>
      </c>
    </row>
    <row r="97" spans="1:7" x14ac:dyDescent="0.35">
      <c r="A97" s="293" t="s">
        <v>277</v>
      </c>
      <c r="B97" s="294"/>
      <c r="C97" s="294"/>
      <c r="D97" s="294"/>
      <c r="E97" s="294"/>
      <c r="F97" s="295"/>
      <c r="G97" s="77">
        <f>SUM(G95+G96)</f>
        <v>0</v>
      </c>
    </row>
    <row r="98" spans="1:7" x14ac:dyDescent="0.35">
      <c r="A98" s="296"/>
      <c r="B98" s="297"/>
      <c r="C98" s="297"/>
      <c r="D98" s="297"/>
      <c r="E98" s="297"/>
      <c r="F98" s="297"/>
      <c r="G98" s="298"/>
    </row>
    <row r="99" spans="1:7" ht="15.5" x14ac:dyDescent="0.35">
      <c r="A99" s="317" t="s">
        <v>278</v>
      </c>
      <c r="B99" s="318"/>
      <c r="C99" s="318"/>
      <c r="D99" s="318"/>
      <c r="E99" s="318"/>
      <c r="F99" s="318"/>
      <c r="G99" s="319"/>
    </row>
    <row r="100" spans="1:7" x14ac:dyDescent="0.35">
      <c r="A100" s="50">
        <v>5</v>
      </c>
      <c r="B100" s="290" t="s">
        <v>279</v>
      </c>
      <c r="C100" s="291"/>
      <c r="D100" s="291"/>
      <c r="E100" s="291"/>
      <c r="F100" s="292"/>
      <c r="G100" s="49" t="s">
        <v>195</v>
      </c>
    </row>
    <row r="101" spans="1:7" x14ac:dyDescent="0.35">
      <c r="A101" s="50" t="s">
        <v>196</v>
      </c>
      <c r="B101" s="302" t="s">
        <v>280</v>
      </c>
      <c r="C101" s="303"/>
      <c r="D101" s="303"/>
      <c r="E101" s="303"/>
      <c r="F101" s="304"/>
      <c r="G101" s="78"/>
    </row>
    <row r="102" spans="1:7" x14ac:dyDescent="0.35">
      <c r="A102" s="50" t="s">
        <v>198</v>
      </c>
      <c r="B102" s="302" t="s">
        <v>281</v>
      </c>
      <c r="C102" s="303"/>
      <c r="D102" s="303"/>
      <c r="E102" s="303"/>
      <c r="F102" s="304"/>
      <c r="G102" s="78"/>
    </row>
    <row r="103" spans="1:7" x14ac:dyDescent="0.35">
      <c r="A103" s="50" t="s">
        <v>200</v>
      </c>
      <c r="B103" s="302" t="s">
        <v>282</v>
      </c>
      <c r="C103" s="303"/>
      <c r="D103" s="303"/>
      <c r="E103" s="303"/>
      <c r="F103" s="304"/>
      <c r="G103" s="78"/>
    </row>
    <row r="104" spans="1:7" x14ac:dyDescent="0.35">
      <c r="A104" s="50" t="s">
        <v>223</v>
      </c>
      <c r="B104" s="302" t="s">
        <v>283</v>
      </c>
      <c r="C104" s="303"/>
      <c r="D104" s="303"/>
      <c r="E104" s="303"/>
      <c r="F104" s="304"/>
      <c r="G104" s="78"/>
    </row>
    <row r="105" spans="1:7" x14ac:dyDescent="0.35">
      <c r="A105" s="50" t="s">
        <v>204</v>
      </c>
      <c r="B105" s="302" t="s">
        <v>284</v>
      </c>
      <c r="C105" s="303"/>
      <c r="D105" s="303"/>
      <c r="E105" s="303"/>
      <c r="F105" s="304"/>
      <c r="G105" s="78"/>
    </row>
    <row r="106" spans="1:7" x14ac:dyDescent="0.35">
      <c r="A106" s="50" t="s">
        <v>206</v>
      </c>
      <c r="B106" s="302" t="s">
        <v>240</v>
      </c>
      <c r="C106" s="303"/>
      <c r="D106" s="303"/>
      <c r="E106" s="303"/>
      <c r="F106" s="304"/>
      <c r="G106" s="56"/>
    </row>
    <row r="107" spans="1:7" x14ac:dyDescent="0.35">
      <c r="A107" s="293" t="s">
        <v>285</v>
      </c>
      <c r="B107" s="294"/>
      <c r="C107" s="294"/>
      <c r="D107" s="294"/>
      <c r="E107" s="294"/>
      <c r="F107" s="295"/>
      <c r="G107" s="79">
        <f>SUM(G101:G106)</f>
        <v>0</v>
      </c>
    </row>
    <row r="108" spans="1:7" x14ac:dyDescent="0.35">
      <c r="A108" s="302" t="s">
        <v>286</v>
      </c>
      <c r="B108" s="303"/>
      <c r="C108" s="303"/>
      <c r="D108" s="303"/>
      <c r="E108" s="303"/>
      <c r="F108" s="303"/>
      <c r="G108" s="304"/>
    </row>
    <row r="109" spans="1:7" x14ac:dyDescent="0.35">
      <c r="A109" s="80"/>
      <c r="B109" s="81"/>
      <c r="C109" s="81"/>
      <c r="D109" s="81"/>
      <c r="E109" s="81"/>
      <c r="F109" s="81"/>
      <c r="G109" s="82"/>
    </row>
    <row r="110" spans="1:7" ht="15.5" x14ac:dyDescent="0.35">
      <c r="A110" s="317" t="s">
        <v>287</v>
      </c>
      <c r="B110" s="318"/>
      <c r="C110" s="318"/>
      <c r="D110" s="318"/>
      <c r="E110" s="318"/>
      <c r="F110" s="318"/>
      <c r="G110" s="319"/>
    </row>
    <row r="111" spans="1:7" x14ac:dyDescent="0.35">
      <c r="A111" s="50">
        <v>6</v>
      </c>
      <c r="B111" s="314" t="s">
        <v>288</v>
      </c>
      <c r="C111" s="315"/>
      <c r="D111" s="315"/>
      <c r="E111" s="316"/>
      <c r="F111" s="49" t="s">
        <v>194</v>
      </c>
      <c r="G111" s="56" t="s">
        <v>195</v>
      </c>
    </row>
    <row r="112" spans="1:7" x14ac:dyDescent="0.35">
      <c r="A112" s="50" t="s">
        <v>196</v>
      </c>
      <c r="B112" s="302" t="s">
        <v>289</v>
      </c>
      <c r="C112" s="303"/>
      <c r="D112" s="303"/>
      <c r="E112" s="304"/>
      <c r="F112" s="62"/>
      <c r="G112" s="71">
        <f>ROUND(F112*G131,2)</f>
        <v>0</v>
      </c>
    </row>
    <row r="113" spans="1:7" x14ac:dyDescent="0.35">
      <c r="A113" s="50" t="s">
        <v>198</v>
      </c>
      <c r="B113" s="302" t="s">
        <v>290</v>
      </c>
      <c r="C113" s="303"/>
      <c r="D113" s="303"/>
      <c r="E113" s="304"/>
      <c r="F113" s="62"/>
      <c r="G113" s="63">
        <f>ROUND((G112+G131)*F113,2)</f>
        <v>0</v>
      </c>
    </row>
    <row r="114" spans="1:7" x14ac:dyDescent="0.35">
      <c r="A114" s="83" t="s">
        <v>200</v>
      </c>
      <c r="B114" s="305" t="s">
        <v>291</v>
      </c>
      <c r="C114" s="306"/>
      <c r="D114" s="306"/>
      <c r="E114" s="307"/>
      <c r="F114" s="84">
        <f>F115+F118</f>
        <v>0</v>
      </c>
      <c r="G114" s="85"/>
    </row>
    <row r="115" spans="1:7" x14ac:dyDescent="0.35">
      <c r="A115" s="83" t="s">
        <v>292</v>
      </c>
      <c r="B115" s="305" t="s">
        <v>293</v>
      </c>
      <c r="C115" s="306"/>
      <c r="D115" s="306"/>
      <c r="E115" s="307"/>
      <c r="F115" s="86">
        <f>F116+F117</f>
        <v>0</v>
      </c>
      <c r="G115" s="85"/>
    </row>
    <row r="116" spans="1:7" x14ac:dyDescent="0.35">
      <c r="A116" s="50" t="s">
        <v>294</v>
      </c>
      <c r="B116" s="302" t="s">
        <v>295</v>
      </c>
      <c r="C116" s="303"/>
      <c r="D116" s="303"/>
      <c r="E116" s="304"/>
      <c r="F116" s="62"/>
      <c r="G116" s="63">
        <f>ROUND((G112+G113+G131)/(1-F114)*F116,2)</f>
        <v>0</v>
      </c>
    </row>
    <row r="117" spans="1:7" x14ac:dyDescent="0.35">
      <c r="A117" s="50" t="s">
        <v>296</v>
      </c>
      <c r="B117" s="302" t="s">
        <v>297</v>
      </c>
      <c r="C117" s="303"/>
      <c r="D117" s="303"/>
      <c r="E117" s="304"/>
      <c r="F117" s="62"/>
      <c r="G117" s="63">
        <f>ROUND((G112+G113+G131)/(1-F114)*F117,2)</f>
        <v>0</v>
      </c>
    </row>
    <row r="118" spans="1:7" x14ac:dyDescent="0.35">
      <c r="A118" s="83" t="s">
        <v>298</v>
      </c>
      <c r="B118" s="305" t="s">
        <v>299</v>
      </c>
      <c r="C118" s="306"/>
      <c r="D118" s="306"/>
      <c r="E118" s="307"/>
      <c r="F118" s="86">
        <f>F119</f>
        <v>0</v>
      </c>
      <c r="G118" s="87"/>
    </row>
    <row r="119" spans="1:7" x14ac:dyDescent="0.35">
      <c r="A119" s="50" t="s">
        <v>300</v>
      </c>
      <c r="B119" s="302" t="s">
        <v>301</v>
      </c>
      <c r="C119" s="303"/>
      <c r="D119" s="303"/>
      <c r="E119" s="304"/>
      <c r="F119" s="62"/>
      <c r="G119" s="63">
        <f>ROUND((G112+G113+G131)/(1-F114)*F119,2)</f>
        <v>0</v>
      </c>
    </row>
    <row r="120" spans="1:7" x14ac:dyDescent="0.35">
      <c r="A120" s="293" t="s">
        <v>302</v>
      </c>
      <c r="B120" s="294"/>
      <c r="C120" s="294"/>
      <c r="D120" s="294"/>
      <c r="E120" s="295"/>
      <c r="F120" s="88"/>
      <c r="G120" s="77">
        <f>SUM(G112+G113+G116+G117+G119)</f>
        <v>0</v>
      </c>
    </row>
    <row r="121" spans="1:7" x14ac:dyDescent="0.35">
      <c r="A121" s="308" t="s">
        <v>303</v>
      </c>
      <c r="B121" s="309"/>
      <c r="C121" s="309"/>
      <c r="D121" s="309"/>
      <c r="E121" s="309"/>
      <c r="F121" s="309"/>
      <c r="G121" s="310"/>
    </row>
    <row r="122" spans="1:7" x14ac:dyDescent="0.35">
      <c r="A122" s="311" t="s">
        <v>304</v>
      </c>
      <c r="B122" s="312"/>
      <c r="C122" s="312"/>
      <c r="D122" s="312"/>
      <c r="E122" s="312"/>
      <c r="F122" s="312"/>
      <c r="G122" s="313"/>
    </row>
    <row r="123" spans="1:7" x14ac:dyDescent="0.35">
      <c r="A123" s="296"/>
      <c r="B123" s="297"/>
      <c r="C123" s="297"/>
      <c r="D123" s="297"/>
      <c r="E123" s="297"/>
      <c r="F123" s="297"/>
      <c r="G123" s="298"/>
    </row>
    <row r="124" spans="1:7" ht="18.5" x14ac:dyDescent="0.35">
      <c r="A124" s="299" t="s">
        <v>305</v>
      </c>
      <c r="B124" s="300"/>
      <c r="C124" s="300"/>
      <c r="D124" s="300"/>
      <c r="E124" s="300"/>
      <c r="F124" s="300"/>
      <c r="G124" s="301"/>
    </row>
    <row r="125" spans="1:7" x14ac:dyDescent="0.35">
      <c r="A125" s="296" t="s">
        <v>306</v>
      </c>
      <c r="B125" s="297"/>
      <c r="C125" s="297"/>
      <c r="D125" s="297"/>
      <c r="E125" s="297"/>
      <c r="F125" s="298"/>
      <c r="G125" s="56" t="s">
        <v>195</v>
      </c>
    </row>
    <row r="126" spans="1:7" x14ac:dyDescent="0.35">
      <c r="A126" s="49" t="s">
        <v>196</v>
      </c>
      <c r="B126" s="284" t="s">
        <v>307</v>
      </c>
      <c r="C126" s="285"/>
      <c r="D126" s="285"/>
      <c r="E126" s="285"/>
      <c r="F126" s="286"/>
      <c r="G126" s="71">
        <f>G29</f>
        <v>0</v>
      </c>
    </row>
    <row r="127" spans="1:7" x14ac:dyDescent="0.35">
      <c r="A127" s="49" t="s">
        <v>198</v>
      </c>
      <c r="B127" s="284" t="s">
        <v>210</v>
      </c>
      <c r="C127" s="285"/>
      <c r="D127" s="285"/>
      <c r="E127" s="285"/>
      <c r="F127" s="286"/>
      <c r="G127" s="71">
        <f>G65</f>
        <v>0</v>
      </c>
    </row>
    <row r="128" spans="1:7" x14ac:dyDescent="0.35">
      <c r="A128" s="49" t="s">
        <v>200</v>
      </c>
      <c r="B128" s="284" t="s">
        <v>308</v>
      </c>
      <c r="C128" s="285"/>
      <c r="D128" s="285"/>
      <c r="E128" s="285"/>
      <c r="F128" s="286"/>
      <c r="G128" s="71">
        <f>G75</f>
        <v>0</v>
      </c>
    </row>
    <row r="129" spans="1:7" x14ac:dyDescent="0.35">
      <c r="A129" s="49" t="s">
        <v>223</v>
      </c>
      <c r="B129" s="284" t="s">
        <v>257</v>
      </c>
      <c r="C129" s="285"/>
      <c r="D129" s="285"/>
      <c r="E129" s="285"/>
      <c r="F129" s="286"/>
      <c r="G129" s="71">
        <f>G97</f>
        <v>0</v>
      </c>
    </row>
    <row r="130" spans="1:7" x14ac:dyDescent="0.35">
      <c r="A130" s="49" t="s">
        <v>204</v>
      </c>
      <c r="B130" s="284" t="s">
        <v>278</v>
      </c>
      <c r="C130" s="285"/>
      <c r="D130" s="285"/>
      <c r="E130" s="285"/>
      <c r="F130" s="286"/>
      <c r="G130" s="63">
        <f>G107</f>
        <v>0</v>
      </c>
    </row>
    <row r="131" spans="1:7" x14ac:dyDescent="0.35">
      <c r="A131" s="287" t="s">
        <v>309</v>
      </c>
      <c r="B131" s="288"/>
      <c r="C131" s="288"/>
      <c r="D131" s="288"/>
      <c r="E131" s="288"/>
      <c r="F131" s="289"/>
      <c r="G131" s="77">
        <f>SUM(G126:G130)</f>
        <v>0</v>
      </c>
    </row>
    <row r="132" spans="1:7" x14ac:dyDescent="0.35">
      <c r="A132" s="49" t="s">
        <v>206</v>
      </c>
      <c r="B132" s="290" t="s">
        <v>287</v>
      </c>
      <c r="C132" s="291"/>
      <c r="D132" s="291"/>
      <c r="E132" s="291"/>
      <c r="F132" s="292"/>
      <c r="G132" s="63">
        <f>G120</f>
        <v>0</v>
      </c>
    </row>
    <row r="133" spans="1:7" x14ac:dyDescent="0.35">
      <c r="A133" s="293" t="s">
        <v>310</v>
      </c>
      <c r="B133" s="294"/>
      <c r="C133" s="294"/>
      <c r="D133" s="294"/>
      <c r="E133" s="294"/>
      <c r="F133" s="295"/>
      <c r="G133" s="77">
        <f>G131+G132</f>
        <v>0</v>
      </c>
    </row>
    <row r="134" spans="1:7" x14ac:dyDescent="0.35">
      <c r="A134" s="296"/>
      <c r="B134" s="297"/>
      <c r="C134" s="297"/>
      <c r="D134" s="297"/>
      <c r="E134" s="297"/>
      <c r="F134" s="297"/>
      <c r="G134" s="298"/>
    </row>
  </sheetData>
  <mergeCells count="126">
    <mergeCell ref="A1:G1"/>
    <mergeCell ref="A3:G3"/>
    <mergeCell ref="A4:G4"/>
    <mergeCell ref="A6:G6"/>
    <mergeCell ref="A7:F7"/>
    <mergeCell ref="A8:F8"/>
    <mergeCell ref="B15:F15"/>
    <mergeCell ref="B16:F16"/>
    <mergeCell ref="B17:F17"/>
    <mergeCell ref="B18:F18"/>
    <mergeCell ref="B19:F19"/>
    <mergeCell ref="A20:G20"/>
    <mergeCell ref="A9:F9"/>
    <mergeCell ref="A10:F10"/>
    <mergeCell ref="A11:G11"/>
    <mergeCell ref="A12:G12"/>
    <mergeCell ref="A13:G13"/>
    <mergeCell ref="A14:G14"/>
    <mergeCell ref="B27:E27"/>
    <mergeCell ref="B28:E28"/>
    <mergeCell ref="A30:G30"/>
    <mergeCell ref="A31:G31"/>
    <mergeCell ref="A32:G32"/>
    <mergeCell ref="B33:E33"/>
    <mergeCell ref="A21:G21"/>
    <mergeCell ref="B22:E22"/>
    <mergeCell ref="B23:E23"/>
    <mergeCell ref="B24:E24"/>
    <mergeCell ref="B25:E25"/>
    <mergeCell ref="B26:E26"/>
    <mergeCell ref="B40:E40"/>
    <mergeCell ref="B41:E41"/>
    <mergeCell ref="B42:E42"/>
    <mergeCell ref="B43:E43"/>
    <mergeCell ref="B44:E44"/>
    <mergeCell ref="B45:E45"/>
    <mergeCell ref="B34:E34"/>
    <mergeCell ref="B35:E35"/>
    <mergeCell ref="A36:E36"/>
    <mergeCell ref="A37:G37"/>
    <mergeCell ref="A38:G38"/>
    <mergeCell ref="B39:E39"/>
    <mergeCell ref="B52:E52"/>
    <mergeCell ref="B53:E53"/>
    <mergeCell ref="B54:E54"/>
    <mergeCell ref="B55:E55"/>
    <mergeCell ref="B56:E56"/>
    <mergeCell ref="B57:E57"/>
    <mergeCell ref="B46:E46"/>
    <mergeCell ref="B47:E47"/>
    <mergeCell ref="A48:E48"/>
    <mergeCell ref="A49:G49"/>
    <mergeCell ref="A50:G50"/>
    <mergeCell ref="B51:E51"/>
    <mergeCell ref="A65:F65"/>
    <mergeCell ref="A67:G67"/>
    <mergeCell ref="B68:E68"/>
    <mergeCell ref="B69:E69"/>
    <mergeCell ref="B70:E70"/>
    <mergeCell ref="B71:E71"/>
    <mergeCell ref="A58:E58"/>
    <mergeCell ref="A60:G60"/>
    <mergeCell ref="B61:F61"/>
    <mergeCell ref="B62:F62"/>
    <mergeCell ref="B63:F63"/>
    <mergeCell ref="B64:F64"/>
    <mergeCell ref="B79:E79"/>
    <mergeCell ref="B80:E80"/>
    <mergeCell ref="B81:E81"/>
    <mergeCell ref="B82:E82"/>
    <mergeCell ref="B83:E83"/>
    <mergeCell ref="B84:E84"/>
    <mergeCell ref="B72:E72"/>
    <mergeCell ref="B73:E73"/>
    <mergeCell ref="B74:E74"/>
    <mergeCell ref="A75:E75"/>
    <mergeCell ref="A77:G77"/>
    <mergeCell ref="A78:G78"/>
    <mergeCell ref="A92:G92"/>
    <mergeCell ref="A93:G93"/>
    <mergeCell ref="B94:F94"/>
    <mergeCell ref="B95:F95"/>
    <mergeCell ref="B96:F96"/>
    <mergeCell ref="A97:F97"/>
    <mergeCell ref="B85:E85"/>
    <mergeCell ref="A86:E86"/>
    <mergeCell ref="A88:G88"/>
    <mergeCell ref="A89:E89"/>
    <mergeCell ref="B90:E90"/>
    <mergeCell ref="A91:E91"/>
    <mergeCell ref="B104:F104"/>
    <mergeCell ref="B105:F105"/>
    <mergeCell ref="B106:F106"/>
    <mergeCell ref="A107:F107"/>
    <mergeCell ref="A108:G108"/>
    <mergeCell ref="A110:G110"/>
    <mergeCell ref="A98:G98"/>
    <mergeCell ref="A99:G99"/>
    <mergeCell ref="B100:F100"/>
    <mergeCell ref="B101:F101"/>
    <mergeCell ref="B102:F102"/>
    <mergeCell ref="B103:F103"/>
    <mergeCell ref="B117:E117"/>
    <mergeCell ref="B118:E118"/>
    <mergeCell ref="B119:E119"/>
    <mergeCell ref="A120:E120"/>
    <mergeCell ref="A121:G121"/>
    <mergeCell ref="A122:G122"/>
    <mergeCell ref="B111:E111"/>
    <mergeCell ref="B112:E112"/>
    <mergeCell ref="B113:E113"/>
    <mergeCell ref="B114:E114"/>
    <mergeCell ref="B115:E115"/>
    <mergeCell ref="B116:E116"/>
    <mergeCell ref="B129:F129"/>
    <mergeCell ref="B130:F130"/>
    <mergeCell ref="A131:F131"/>
    <mergeCell ref="B132:F132"/>
    <mergeCell ref="A133:F133"/>
    <mergeCell ref="A134:G134"/>
    <mergeCell ref="A123:G123"/>
    <mergeCell ref="A124:G124"/>
    <mergeCell ref="A125:F125"/>
    <mergeCell ref="B126:F126"/>
    <mergeCell ref="B127:F127"/>
    <mergeCell ref="B128:F128"/>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E18"/>
  <sheetViews>
    <sheetView topLeftCell="B11" zoomScaleNormal="100" workbookViewId="0">
      <selection activeCell="E17" sqref="E17"/>
    </sheetView>
  </sheetViews>
  <sheetFormatPr defaultColWidth="0" defaultRowHeight="14.5" zeroHeight="1" x14ac:dyDescent="0.35"/>
  <cols>
    <col min="1" max="1" width="5.7265625" bestFit="1" customWidth="1"/>
    <col min="2" max="2" width="20" bestFit="1" customWidth="1"/>
    <col min="3" max="3" width="40.453125" customWidth="1"/>
    <col min="4" max="4" width="16.453125" bestFit="1" customWidth="1"/>
    <col min="5" max="5" width="13.1796875" bestFit="1" customWidth="1"/>
    <col min="6" max="16384" width="9.1796875" hidden="1"/>
  </cols>
  <sheetData>
    <row r="1" spans="1:5" x14ac:dyDescent="0.35">
      <c r="A1" s="383" t="s">
        <v>148</v>
      </c>
      <c r="B1" s="383"/>
      <c r="C1" s="383"/>
      <c r="D1" s="383"/>
      <c r="E1" s="383"/>
    </row>
    <row r="2" spans="1:5" x14ac:dyDescent="0.35">
      <c r="A2" s="31"/>
      <c r="B2" s="31" t="s">
        <v>149</v>
      </c>
      <c r="C2" s="31"/>
      <c r="D2" s="31" t="s">
        <v>150</v>
      </c>
      <c r="E2" s="31" t="s">
        <v>151</v>
      </c>
    </row>
    <row r="3" spans="1:5" x14ac:dyDescent="0.35">
      <c r="A3" s="383" t="s">
        <v>152</v>
      </c>
      <c r="B3" s="383" t="s">
        <v>153</v>
      </c>
      <c r="C3" s="383" t="s">
        <v>154</v>
      </c>
      <c r="D3" s="383" t="s">
        <v>155</v>
      </c>
      <c r="E3" s="384" t="s">
        <v>43</v>
      </c>
    </row>
    <row r="4" spans="1:5" x14ac:dyDescent="0.35">
      <c r="A4" s="383"/>
      <c r="B4" s="383"/>
      <c r="C4" s="383"/>
      <c r="D4" s="383"/>
      <c r="E4" s="385"/>
    </row>
    <row r="5" spans="1:5" x14ac:dyDescent="0.35">
      <c r="A5" s="383"/>
      <c r="B5" s="383"/>
      <c r="C5" s="383"/>
      <c r="D5" s="383"/>
      <c r="E5" s="32" t="s">
        <v>156</v>
      </c>
    </row>
    <row r="6" spans="1:5" ht="129" customHeight="1" x14ac:dyDescent="0.35">
      <c r="A6" s="36" t="s">
        <v>157</v>
      </c>
      <c r="B6" s="36">
        <v>4</v>
      </c>
      <c r="C6" s="39" t="s">
        <v>158</v>
      </c>
      <c r="D6" s="37"/>
      <c r="E6" s="38"/>
    </row>
    <row r="7" spans="1:5" ht="43.5" x14ac:dyDescent="0.35">
      <c r="A7" s="36" t="s">
        <v>157</v>
      </c>
      <c r="B7" s="36">
        <v>4</v>
      </c>
      <c r="C7" s="39" t="s">
        <v>159</v>
      </c>
      <c r="D7" s="37"/>
      <c r="E7" s="38"/>
    </row>
    <row r="8" spans="1:5" ht="145" x14ac:dyDescent="0.35">
      <c r="A8" s="36" t="s">
        <v>157</v>
      </c>
      <c r="B8" s="36">
        <v>1</v>
      </c>
      <c r="C8" s="39" t="s">
        <v>160</v>
      </c>
      <c r="D8" s="37"/>
      <c r="E8" s="38"/>
    </row>
    <row r="9" spans="1:5" ht="43.5" x14ac:dyDescent="0.35">
      <c r="A9" s="36" t="s">
        <v>161</v>
      </c>
      <c r="B9" s="36">
        <v>4</v>
      </c>
      <c r="C9" s="39" t="s">
        <v>162</v>
      </c>
      <c r="D9" s="37"/>
      <c r="E9" s="38"/>
    </row>
    <row r="10" spans="1:5" ht="159.5" x14ac:dyDescent="0.35">
      <c r="A10" s="36" t="s">
        <v>161</v>
      </c>
      <c r="B10" s="36">
        <v>1</v>
      </c>
      <c r="C10" s="39" t="s">
        <v>163</v>
      </c>
      <c r="D10" s="37"/>
      <c r="E10" s="38"/>
    </row>
    <row r="11" spans="1:5" ht="29" x14ac:dyDescent="0.35">
      <c r="A11" s="36" t="s">
        <v>157</v>
      </c>
      <c r="B11" s="36">
        <v>1</v>
      </c>
      <c r="C11" s="39" t="s">
        <v>164</v>
      </c>
      <c r="D11" s="37"/>
      <c r="E11" s="38"/>
    </row>
    <row r="12" spans="1:5" ht="29" x14ac:dyDescent="0.35">
      <c r="A12" s="36" t="s">
        <v>157</v>
      </c>
      <c r="B12" s="36">
        <v>1</v>
      </c>
      <c r="C12" s="39" t="s">
        <v>165</v>
      </c>
      <c r="D12" s="37"/>
      <c r="E12" s="38"/>
    </row>
    <row r="13" spans="1:5" ht="29" x14ac:dyDescent="0.35">
      <c r="A13" s="36" t="s">
        <v>157</v>
      </c>
      <c r="B13" s="36">
        <v>2</v>
      </c>
      <c r="C13" s="39" t="s">
        <v>166</v>
      </c>
      <c r="D13" s="37"/>
      <c r="E13" s="38"/>
    </row>
    <row r="14" spans="1:5" ht="43.5" x14ac:dyDescent="0.35">
      <c r="A14" s="36" t="s">
        <v>157</v>
      </c>
      <c r="B14" s="36">
        <v>1</v>
      </c>
      <c r="C14" s="39" t="s">
        <v>167</v>
      </c>
      <c r="D14" s="37"/>
      <c r="E14" s="38"/>
    </row>
    <row r="15" spans="1:5" ht="145" x14ac:dyDescent="0.35">
      <c r="A15" s="36" t="s">
        <v>157</v>
      </c>
      <c r="B15" s="36">
        <v>4</v>
      </c>
      <c r="C15" s="39" t="s">
        <v>168</v>
      </c>
      <c r="D15" s="37"/>
      <c r="E15" s="38"/>
    </row>
    <row r="16" spans="1:5" x14ac:dyDescent="0.35">
      <c r="A16" s="381" t="s">
        <v>169</v>
      </c>
      <c r="B16" s="381"/>
      <c r="C16" s="381"/>
      <c r="D16" s="381"/>
      <c r="E16" s="33">
        <f>SUM(E6:E15)</f>
        <v>0</v>
      </c>
    </row>
    <row r="17" spans="1:5" x14ac:dyDescent="0.35">
      <c r="A17" s="381" t="s">
        <v>170</v>
      </c>
      <c r="B17" s="382"/>
      <c r="C17" s="382"/>
      <c r="D17" s="382"/>
      <c r="E17" s="33">
        <f>E16/12</f>
        <v>0</v>
      </c>
    </row>
    <row r="18" spans="1:5" hidden="1" x14ac:dyDescent="0.35">
      <c r="A18" s="35"/>
      <c r="B18" s="35"/>
      <c r="C18" s="35"/>
      <c r="D18" s="35"/>
      <c r="E18" s="35"/>
    </row>
  </sheetData>
  <mergeCells count="8">
    <mergeCell ref="A16:D16"/>
    <mergeCell ref="A17:D17"/>
    <mergeCell ref="A1:E1"/>
    <mergeCell ref="A3:A5"/>
    <mergeCell ref="B3:B5"/>
    <mergeCell ref="C3:C5"/>
    <mergeCell ref="D3:D5"/>
    <mergeCell ref="E3:E4"/>
  </mergeCells>
  <pageMargins left="0.511811024" right="0.511811024" top="0.78740157499999996" bottom="0.78740157499999996" header="0.31496062000000002" footer="0.31496062000000002"/>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L115"/>
  <sheetViews>
    <sheetView topLeftCell="A98" zoomScale="70" zoomScaleNormal="70" workbookViewId="0">
      <selection activeCell="G98" sqref="G1:H1048576"/>
    </sheetView>
  </sheetViews>
  <sheetFormatPr defaultColWidth="0" defaultRowHeight="14.5" zeroHeight="1" x14ac:dyDescent="0.35"/>
  <cols>
    <col min="1" max="1" width="16.7265625" customWidth="1"/>
    <col min="2" max="2" width="16.26953125" customWidth="1"/>
    <col min="3" max="3" width="65.26953125" customWidth="1"/>
    <col min="4" max="4" width="28.54296875" customWidth="1"/>
    <col min="5" max="5" width="26.7265625" customWidth="1"/>
    <col min="6" max="6" width="14.7265625" customWidth="1"/>
    <col min="7" max="7" width="15.453125" hidden="1" customWidth="1"/>
    <col min="8" max="8" width="19.26953125" hidden="1" customWidth="1"/>
    <col min="9" max="9" width="9.1796875" hidden="1" customWidth="1"/>
    <col min="10" max="10" width="19" hidden="1" customWidth="1"/>
    <col min="11" max="11" width="9.1796875" hidden="1"/>
    <col min="12" max="12" width="19" hidden="1"/>
    <col min="13" max="16384" width="9.1796875" hidden="1"/>
  </cols>
  <sheetData>
    <row r="1" spans="1:10" hidden="1" x14ac:dyDescent="0.35">
      <c r="A1" s="12"/>
      <c r="B1" s="12"/>
      <c r="C1" s="12"/>
      <c r="D1" s="12"/>
      <c r="E1" s="12"/>
      <c r="F1" s="12"/>
      <c r="G1" s="12"/>
      <c r="H1" s="12"/>
      <c r="I1" s="12"/>
      <c r="J1" s="12"/>
    </row>
    <row r="2" spans="1:10" x14ac:dyDescent="0.35">
      <c r="A2" s="396" t="s">
        <v>142</v>
      </c>
      <c r="B2" s="396"/>
      <c r="C2" s="396"/>
      <c r="D2" s="396"/>
      <c r="E2" s="396"/>
      <c r="F2" s="103"/>
      <c r="G2" s="103"/>
      <c r="H2" s="103"/>
      <c r="I2" s="103"/>
      <c r="J2" s="103"/>
    </row>
    <row r="3" spans="1:10" x14ac:dyDescent="0.35">
      <c r="A3" s="397" t="s">
        <v>38</v>
      </c>
      <c r="B3" s="397"/>
      <c r="C3" s="397"/>
      <c r="D3" s="397"/>
      <c r="E3" s="397"/>
      <c r="F3" s="12"/>
      <c r="G3" s="12"/>
      <c r="H3" s="12"/>
      <c r="I3" s="12"/>
      <c r="J3" s="12"/>
    </row>
    <row r="4" spans="1:10" ht="31" x14ac:dyDescent="0.35">
      <c r="A4" s="13" t="s">
        <v>39</v>
      </c>
      <c r="B4" s="13" t="s">
        <v>40</v>
      </c>
      <c r="C4" s="13" t="s">
        <v>41</v>
      </c>
      <c r="D4" s="13" t="s">
        <v>42</v>
      </c>
      <c r="E4" s="13" t="s">
        <v>43</v>
      </c>
    </row>
    <row r="5" spans="1:10" ht="46.5" x14ac:dyDescent="0.35">
      <c r="A5" s="14">
        <v>1</v>
      </c>
      <c r="B5" s="14" t="s">
        <v>40</v>
      </c>
      <c r="C5" s="15" t="s">
        <v>44</v>
      </c>
      <c r="D5" s="16"/>
      <c r="E5" s="17">
        <f>A5*D5</f>
        <v>0</v>
      </c>
    </row>
    <row r="6" spans="1:10" ht="15.5" x14ac:dyDescent="0.35">
      <c r="A6" s="14">
        <v>12</v>
      </c>
      <c r="B6" s="14" t="s">
        <v>40</v>
      </c>
      <c r="C6" s="15" t="s">
        <v>45</v>
      </c>
      <c r="D6" s="16"/>
      <c r="E6" s="17">
        <f t="shared" ref="E6:E28" si="0">A6*D6</f>
        <v>0</v>
      </c>
    </row>
    <row r="7" spans="1:10" ht="15.5" x14ac:dyDescent="0.35">
      <c r="A7" s="14">
        <v>12</v>
      </c>
      <c r="B7" s="14" t="s">
        <v>40</v>
      </c>
      <c r="C7" s="15" t="s">
        <v>46</v>
      </c>
      <c r="D7" s="16"/>
      <c r="E7" s="17">
        <f t="shared" si="0"/>
        <v>0</v>
      </c>
    </row>
    <row r="8" spans="1:10" ht="15.5" x14ac:dyDescent="0.35">
      <c r="A8" s="14">
        <v>12</v>
      </c>
      <c r="B8" s="14" t="s">
        <v>40</v>
      </c>
      <c r="C8" s="15" t="s">
        <v>47</v>
      </c>
      <c r="D8" s="16"/>
      <c r="E8" s="17">
        <f t="shared" si="0"/>
        <v>0</v>
      </c>
    </row>
    <row r="9" spans="1:10" ht="15.5" x14ac:dyDescent="0.35">
      <c r="A9" s="14">
        <v>1</v>
      </c>
      <c r="B9" s="14" t="s">
        <v>48</v>
      </c>
      <c r="C9" s="15" t="s">
        <v>49</v>
      </c>
      <c r="D9" s="16"/>
      <c r="E9" s="17">
        <f t="shared" si="0"/>
        <v>0</v>
      </c>
    </row>
    <row r="10" spans="1:10" ht="31" x14ac:dyDescent="0.35">
      <c r="A10" s="14">
        <v>1</v>
      </c>
      <c r="B10" s="14" t="s">
        <v>48</v>
      </c>
      <c r="C10" s="15" t="s">
        <v>50</v>
      </c>
      <c r="D10" s="16"/>
      <c r="E10" s="17">
        <f t="shared" si="0"/>
        <v>0</v>
      </c>
    </row>
    <row r="11" spans="1:10" ht="15.5" x14ac:dyDescent="0.35">
      <c r="A11" s="14">
        <v>4</v>
      </c>
      <c r="B11" s="14" t="s">
        <v>51</v>
      </c>
      <c r="C11" s="15" t="s">
        <v>52</v>
      </c>
      <c r="D11" s="16"/>
      <c r="E11" s="17">
        <f t="shared" si="0"/>
        <v>0</v>
      </c>
    </row>
    <row r="12" spans="1:10" ht="15.5" x14ac:dyDescent="0.35">
      <c r="A12" s="14">
        <v>1</v>
      </c>
      <c r="B12" s="14" t="s">
        <v>51</v>
      </c>
      <c r="C12" s="15" t="s">
        <v>53</v>
      </c>
      <c r="D12" s="16"/>
      <c r="E12" s="17">
        <f t="shared" si="0"/>
        <v>0</v>
      </c>
    </row>
    <row r="13" spans="1:10" ht="15.5" x14ac:dyDescent="0.35">
      <c r="A13" s="14">
        <v>2</v>
      </c>
      <c r="B13" s="14" t="s">
        <v>40</v>
      </c>
      <c r="C13" s="15" t="s">
        <v>54</v>
      </c>
      <c r="D13" s="16"/>
      <c r="E13" s="17">
        <f t="shared" si="0"/>
        <v>0</v>
      </c>
    </row>
    <row r="14" spans="1:10" ht="15.5" x14ac:dyDescent="0.35">
      <c r="A14" s="14">
        <v>6</v>
      </c>
      <c r="B14" s="14" t="s">
        <v>40</v>
      </c>
      <c r="C14" s="15" t="s">
        <v>55</v>
      </c>
      <c r="D14" s="16"/>
      <c r="E14" s="17">
        <f t="shared" si="0"/>
        <v>0</v>
      </c>
    </row>
    <row r="15" spans="1:10" ht="15.5" x14ac:dyDescent="0.35">
      <c r="A15" s="14">
        <v>6</v>
      </c>
      <c r="B15" s="14" t="s">
        <v>40</v>
      </c>
      <c r="C15" s="15" t="s">
        <v>56</v>
      </c>
      <c r="D15" s="16"/>
      <c r="E15" s="17">
        <f t="shared" si="0"/>
        <v>0</v>
      </c>
    </row>
    <row r="16" spans="1:10" ht="15.5" x14ac:dyDescent="0.35">
      <c r="A16" s="14">
        <v>6</v>
      </c>
      <c r="B16" s="14" t="s">
        <v>40</v>
      </c>
      <c r="C16" s="15" t="s">
        <v>57</v>
      </c>
      <c r="D16" s="16"/>
      <c r="E16" s="17">
        <f t="shared" si="0"/>
        <v>0</v>
      </c>
    </row>
    <row r="17" spans="1:5" ht="15.5" x14ac:dyDescent="0.35">
      <c r="A17" s="14">
        <v>1</v>
      </c>
      <c r="B17" s="14" t="s">
        <v>62</v>
      </c>
      <c r="C17" s="15" t="s">
        <v>63</v>
      </c>
      <c r="D17" s="16"/>
      <c r="E17" s="17">
        <f t="shared" si="0"/>
        <v>0</v>
      </c>
    </row>
    <row r="18" spans="1:5" ht="31" x14ac:dyDescent="0.35">
      <c r="A18" s="14">
        <v>100</v>
      </c>
      <c r="B18" s="14" t="s">
        <v>65</v>
      </c>
      <c r="C18" s="15" t="s">
        <v>66</v>
      </c>
      <c r="D18" s="16"/>
      <c r="E18" s="17">
        <f t="shared" si="0"/>
        <v>0</v>
      </c>
    </row>
    <row r="19" spans="1:5" ht="31" x14ac:dyDescent="0.35">
      <c r="A19" s="14">
        <v>30</v>
      </c>
      <c r="B19" s="14" t="s">
        <v>40</v>
      </c>
      <c r="C19" s="15" t="s">
        <v>67</v>
      </c>
      <c r="D19" s="16"/>
      <c r="E19" s="17">
        <f t="shared" si="0"/>
        <v>0</v>
      </c>
    </row>
    <row r="20" spans="1:5" ht="77.5" x14ac:dyDescent="0.35">
      <c r="A20" s="14">
        <v>2</v>
      </c>
      <c r="B20" s="14" t="s">
        <v>69</v>
      </c>
      <c r="C20" s="15" t="s">
        <v>70</v>
      </c>
      <c r="D20" s="16"/>
      <c r="E20" s="17">
        <f t="shared" si="0"/>
        <v>0</v>
      </c>
    </row>
    <row r="21" spans="1:5" ht="15.5" x14ac:dyDescent="0.35">
      <c r="A21" s="14">
        <v>100</v>
      </c>
      <c r="B21" s="14" t="s">
        <v>40</v>
      </c>
      <c r="C21" s="15" t="s">
        <v>71</v>
      </c>
      <c r="D21" s="16"/>
      <c r="E21" s="17">
        <f t="shared" si="0"/>
        <v>0</v>
      </c>
    </row>
    <row r="22" spans="1:5" ht="15.5" x14ac:dyDescent="0.35">
      <c r="A22" s="14">
        <v>100</v>
      </c>
      <c r="B22" s="14" t="s">
        <v>40</v>
      </c>
      <c r="C22" s="15" t="s">
        <v>72</v>
      </c>
      <c r="D22" s="16"/>
      <c r="E22" s="17">
        <f t="shared" si="0"/>
        <v>0</v>
      </c>
    </row>
    <row r="23" spans="1:5" ht="31" x14ac:dyDescent="0.35">
      <c r="A23" s="14">
        <v>100</v>
      </c>
      <c r="B23" s="14" t="s">
        <v>40</v>
      </c>
      <c r="C23" s="15" t="s">
        <v>74</v>
      </c>
      <c r="D23" s="16"/>
      <c r="E23" s="17">
        <f t="shared" si="0"/>
        <v>0</v>
      </c>
    </row>
    <row r="24" spans="1:5" ht="15.5" x14ac:dyDescent="0.35">
      <c r="A24" s="14">
        <v>6</v>
      </c>
      <c r="B24" s="14" t="s">
        <v>40</v>
      </c>
      <c r="C24" s="15" t="s">
        <v>75</v>
      </c>
      <c r="D24" s="16"/>
      <c r="E24" s="17">
        <f t="shared" si="0"/>
        <v>0</v>
      </c>
    </row>
    <row r="25" spans="1:5" ht="15.5" x14ac:dyDescent="0.35">
      <c r="A25" s="14">
        <v>1</v>
      </c>
      <c r="B25" s="14" t="s">
        <v>40</v>
      </c>
      <c r="C25" s="15" t="s">
        <v>76</v>
      </c>
      <c r="D25" s="16"/>
      <c r="E25" s="17">
        <f t="shared" si="0"/>
        <v>0</v>
      </c>
    </row>
    <row r="26" spans="1:5" ht="15.5" x14ac:dyDescent="0.35">
      <c r="A26" s="14">
        <v>1</v>
      </c>
      <c r="B26" s="14" t="s">
        <v>40</v>
      </c>
      <c r="C26" s="15" t="s">
        <v>77</v>
      </c>
      <c r="D26" s="16"/>
      <c r="E26" s="17">
        <f t="shared" si="0"/>
        <v>0</v>
      </c>
    </row>
    <row r="27" spans="1:5" ht="31" x14ac:dyDescent="0.35">
      <c r="A27" s="14">
        <v>3</v>
      </c>
      <c r="B27" s="14" t="s">
        <v>40</v>
      </c>
      <c r="C27" s="15" t="s">
        <v>78</v>
      </c>
      <c r="D27" s="16"/>
      <c r="E27" s="17">
        <f t="shared" si="0"/>
        <v>0</v>
      </c>
    </row>
    <row r="28" spans="1:5" ht="15.5" x14ac:dyDescent="0.35">
      <c r="A28" s="14">
        <v>4</v>
      </c>
      <c r="B28" s="14" t="s">
        <v>82</v>
      </c>
      <c r="C28" s="15" t="s">
        <v>83</v>
      </c>
      <c r="D28" s="16"/>
      <c r="E28" s="17">
        <f t="shared" si="0"/>
        <v>0</v>
      </c>
    </row>
    <row r="29" spans="1:5" ht="15.5" x14ac:dyDescent="0.35">
      <c r="A29" s="386" t="s">
        <v>93</v>
      </c>
      <c r="B29" s="387"/>
      <c r="C29" s="388"/>
      <c r="D29" s="18"/>
      <c r="E29" s="19">
        <f>SUM(E5:E28)</f>
        <v>0</v>
      </c>
    </row>
    <row r="30" spans="1:5" ht="15.5" x14ac:dyDescent="0.35">
      <c r="A30" s="386" t="s">
        <v>94</v>
      </c>
      <c r="B30" s="387"/>
      <c r="C30" s="388"/>
      <c r="D30" s="18"/>
      <c r="E30" s="19">
        <f>E29/12</f>
        <v>0</v>
      </c>
    </row>
    <row r="31" spans="1:5" ht="32.5" customHeight="1" x14ac:dyDescent="0.35">
      <c r="A31" s="386" t="s">
        <v>344</v>
      </c>
      <c r="B31" s="387"/>
      <c r="C31" s="388"/>
      <c r="D31" s="18"/>
      <c r="E31" s="19">
        <f>E30/14</f>
        <v>0</v>
      </c>
    </row>
    <row r="32" spans="1:5" x14ac:dyDescent="0.35">
      <c r="A32" s="391"/>
      <c r="B32" s="391"/>
      <c r="C32" s="391"/>
      <c r="D32" s="391"/>
      <c r="E32" s="391"/>
    </row>
    <row r="33" spans="1:8" ht="15" x14ac:dyDescent="0.35">
      <c r="A33" s="390" t="s">
        <v>95</v>
      </c>
      <c r="B33" s="390"/>
      <c r="C33" s="390"/>
      <c r="D33" s="390"/>
      <c r="E33" s="390"/>
      <c r="F33" s="104"/>
      <c r="G33" s="104"/>
      <c r="H33" s="105"/>
    </row>
    <row r="34" spans="1:8" ht="15" x14ac:dyDescent="0.35">
      <c r="A34" s="30" t="s">
        <v>96</v>
      </c>
      <c r="B34" s="30" t="s">
        <v>97</v>
      </c>
      <c r="C34" s="30" t="s">
        <v>98</v>
      </c>
      <c r="D34" s="30" t="s">
        <v>99</v>
      </c>
      <c r="E34" s="30" t="s">
        <v>100</v>
      </c>
      <c r="F34" s="105"/>
      <c r="G34" s="105"/>
      <c r="H34" s="105"/>
    </row>
    <row r="35" spans="1:8" ht="46.5" x14ac:dyDescent="0.35">
      <c r="A35" s="20">
        <v>3</v>
      </c>
      <c r="B35" s="21" t="s">
        <v>40</v>
      </c>
      <c r="C35" s="22" t="s">
        <v>101</v>
      </c>
      <c r="D35" s="93"/>
      <c r="E35" s="23">
        <f>A35*D35</f>
        <v>0</v>
      </c>
      <c r="F35" s="105"/>
      <c r="G35" s="105"/>
      <c r="H35" s="105"/>
    </row>
    <row r="36" spans="1:8" ht="31" x14ac:dyDescent="0.35">
      <c r="A36" s="20">
        <v>5</v>
      </c>
      <c r="B36" s="21" t="s">
        <v>40</v>
      </c>
      <c r="C36" s="24" t="s">
        <v>102</v>
      </c>
      <c r="D36" s="93"/>
      <c r="E36" s="23">
        <f t="shared" ref="E36:E46" si="1">A36*D36</f>
        <v>0</v>
      </c>
    </row>
    <row r="37" spans="1:8" ht="15.5" x14ac:dyDescent="0.35">
      <c r="A37" s="20">
        <v>10</v>
      </c>
      <c r="B37" s="20" t="s">
        <v>40</v>
      </c>
      <c r="C37" s="24" t="s">
        <v>103</v>
      </c>
      <c r="D37" s="93"/>
      <c r="E37" s="23">
        <f t="shared" si="1"/>
        <v>0</v>
      </c>
    </row>
    <row r="38" spans="1:8" ht="15.5" x14ac:dyDescent="0.35">
      <c r="A38" s="90">
        <v>5</v>
      </c>
      <c r="B38" s="90" t="s">
        <v>69</v>
      </c>
      <c r="C38" s="91" t="s">
        <v>104</v>
      </c>
      <c r="D38" s="94"/>
      <c r="E38" s="92">
        <f t="shared" si="1"/>
        <v>0</v>
      </c>
    </row>
    <row r="39" spans="1:8" ht="62" x14ac:dyDescent="0.35">
      <c r="A39" s="21">
        <v>2</v>
      </c>
      <c r="B39" s="21" t="s">
        <v>40</v>
      </c>
      <c r="C39" s="22" t="s">
        <v>105</v>
      </c>
      <c r="D39" s="93"/>
      <c r="E39" s="23">
        <f t="shared" si="1"/>
        <v>0</v>
      </c>
      <c r="F39" s="421" t="s">
        <v>316</v>
      </c>
    </row>
    <row r="40" spans="1:8" ht="31" x14ac:dyDescent="0.35">
      <c r="A40" s="21">
        <v>2</v>
      </c>
      <c r="B40" s="21" t="s">
        <v>40</v>
      </c>
      <c r="C40" s="22" t="s">
        <v>106</v>
      </c>
      <c r="D40" s="93"/>
      <c r="E40" s="23">
        <f t="shared" si="1"/>
        <v>0</v>
      </c>
    </row>
    <row r="41" spans="1:8" ht="15.5" x14ac:dyDescent="0.35">
      <c r="A41" s="21">
        <v>5</v>
      </c>
      <c r="B41" s="21" t="s">
        <v>107</v>
      </c>
      <c r="C41" s="22" t="s">
        <v>108</v>
      </c>
      <c r="D41" s="93"/>
      <c r="E41" s="23">
        <f t="shared" si="1"/>
        <v>0</v>
      </c>
    </row>
    <row r="42" spans="1:8" ht="62" x14ac:dyDescent="0.35">
      <c r="A42" s="20">
        <v>2</v>
      </c>
      <c r="B42" s="21" t="s">
        <v>107</v>
      </c>
      <c r="C42" s="22" t="s">
        <v>109</v>
      </c>
      <c r="D42" s="93"/>
      <c r="E42" s="23">
        <f t="shared" si="1"/>
        <v>0</v>
      </c>
    </row>
    <row r="43" spans="1:8" ht="62" x14ac:dyDescent="0.35">
      <c r="A43" s="21">
        <v>1</v>
      </c>
      <c r="B43" s="21" t="s">
        <v>40</v>
      </c>
      <c r="C43" s="22" t="s">
        <v>110</v>
      </c>
      <c r="D43" s="93"/>
      <c r="E43" s="23">
        <f t="shared" si="1"/>
        <v>0</v>
      </c>
    </row>
    <row r="44" spans="1:8" ht="15.5" x14ac:dyDescent="0.35">
      <c r="A44" s="21">
        <v>4</v>
      </c>
      <c r="B44" s="21" t="s">
        <v>97</v>
      </c>
      <c r="C44" s="22" t="s">
        <v>111</v>
      </c>
      <c r="D44" s="93"/>
      <c r="E44" s="23">
        <f t="shared" si="1"/>
        <v>0</v>
      </c>
    </row>
    <row r="45" spans="1:8" ht="46.5" x14ac:dyDescent="0.35">
      <c r="A45" s="21">
        <v>5</v>
      </c>
      <c r="B45" s="21" t="s">
        <v>40</v>
      </c>
      <c r="C45" s="22" t="s">
        <v>112</v>
      </c>
      <c r="D45" s="93"/>
      <c r="E45" s="23">
        <f t="shared" si="1"/>
        <v>0</v>
      </c>
    </row>
    <row r="46" spans="1:8" ht="31" x14ac:dyDescent="0.35">
      <c r="A46" s="21">
        <v>5</v>
      </c>
      <c r="B46" s="21" t="s">
        <v>40</v>
      </c>
      <c r="C46" s="22" t="s">
        <v>113</v>
      </c>
      <c r="D46" s="93"/>
      <c r="E46" s="23">
        <f t="shared" si="1"/>
        <v>0</v>
      </c>
    </row>
    <row r="47" spans="1:8" ht="15.5" x14ac:dyDescent="0.35">
      <c r="A47" s="386" t="s">
        <v>345</v>
      </c>
      <c r="B47" s="387"/>
      <c r="C47" s="388"/>
      <c r="D47" s="18"/>
      <c r="E47" s="19">
        <f>SUM(E35:E46)</f>
        <v>0</v>
      </c>
    </row>
    <row r="48" spans="1:8" ht="15.5" x14ac:dyDescent="0.35">
      <c r="A48" s="386" t="s">
        <v>346</v>
      </c>
      <c r="B48" s="387"/>
      <c r="C48" s="388"/>
      <c r="D48" s="18"/>
      <c r="E48" s="19">
        <f>E47/12</f>
        <v>0</v>
      </c>
    </row>
    <row r="49" spans="1:5" ht="15.5" x14ac:dyDescent="0.35">
      <c r="A49" s="386" t="s">
        <v>347</v>
      </c>
      <c r="B49" s="387"/>
      <c r="C49" s="388"/>
      <c r="D49" s="18"/>
      <c r="E49" s="19">
        <f>E48/14</f>
        <v>0</v>
      </c>
    </row>
    <row r="50" spans="1:5" x14ac:dyDescent="0.35">
      <c r="A50" s="391"/>
      <c r="B50" s="391"/>
      <c r="C50" s="391"/>
      <c r="D50" s="391"/>
      <c r="E50" s="391"/>
    </row>
    <row r="51" spans="1:5" x14ac:dyDescent="0.35">
      <c r="A51" s="395" t="s">
        <v>144</v>
      </c>
      <c r="B51" s="395"/>
      <c r="C51" s="395"/>
      <c r="D51" s="395"/>
      <c r="E51" s="395"/>
    </row>
    <row r="52" spans="1:5" x14ac:dyDescent="0.35"/>
    <row r="53" spans="1:5" ht="15" x14ac:dyDescent="0.35">
      <c r="A53" s="392" t="s">
        <v>114</v>
      </c>
      <c r="B53" s="393"/>
      <c r="C53" s="393"/>
      <c r="D53" s="393"/>
      <c r="E53" s="394"/>
    </row>
    <row r="54" spans="1:5" ht="15" x14ac:dyDescent="0.35">
      <c r="A54" s="30" t="s">
        <v>115</v>
      </c>
      <c r="B54" s="30" t="s">
        <v>40</v>
      </c>
      <c r="C54" s="30" t="s">
        <v>98</v>
      </c>
      <c r="D54" s="30" t="s">
        <v>99</v>
      </c>
      <c r="E54" s="30" t="s">
        <v>100</v>
      </c>
    </row>
    <row r="55" spans="1:5" ht="15.5" x14ac:dyDescent="0.35">
      <c r="A55" s="21">
        <v>1</v>
      </c>
      <c r="B55" s="21" t="s">
        <v>40</v>
      </c>
      <c r="C55" s="22" t="s">
        <v>116</v>
      </c>
      <c r="D55" s="25"/>
      <c r="E55" s="9">
        <f>A55*D55</f>
        <v>0</v>
      </c>
    </row>
    <row r="56" spans="1:5" ht="15.5" x14ac:dyDescent="0.35">
      <c r="A56" s="21">
        <v>1</v>
      </c>
      <c r="B56" s="21" t="s">
        <v>40</v>
      </c>
      <c r="C56" s="22" t="s">
        <v>117</v>
      </c>
      <c r="D56" s="25"/>
      <c r="E56" s="9">
        <f t="shared" ref="E56:E73" si="2">A56*D56</f>
        <v>0</v>
      </c>
    </row>
    <row r="57" spans="1:5" ht="15.5" x14ac:dyDescent="0.35">
      <c r="A57" s="21">
        <v>1</v>
      </c>
      <c r="B57" s="21" t="s">
        <v>40</v>
      </c>
      <c r="C57" s="22" t="s">
        <v>118</v>
      </c>
      <c r="D57" s="25"/>
      <c r="E57" s="9">
        <f t="shared" si="2"/>
        <v>0</v>
      </c>
    </row>
    <row r="58" spans="1:5" ht="15.5" x14ac:dyDescent="0.35">
      <c r="A58" s="21">
        <v>1</v>
      </c>
      <c r="B58" s="21" t="s">
        <v>40</v>
      </c>
      <c r="C58" s="22" t="s">
        <v>119</v>
      </c>
      <c r="D58" s="25"/>
      <c r="E58" s="9">
        <f t="shared" si="2"/>
        <v>0</v>
      </c>
    </row>
    <row r="59" spans="1:5" ht="15.5" x14ac:dyDescent="0.35">
      <c r="A59" s="21">
        <v>1</v>
      </c>
      <c r="B59" s="21" t="s">
        <v>120</v>
      </c>
      <c r="C59" s="22" t="s">
        <v>121</v>
      </c>
      <c r="D59" s="25"/>
      <c r="E59" s="9">
        <f t="shared" si="2"/>
        <v>0</v>
      </c>
    </row>
    <row r="60" spans="1:5" ht="15.5" x14ac:dyDescent="0.35">
      <c r="A60" s="21">
        <v>1</v>
      </c>
      <c r="B60" s="21" t="s">
        <v>120</v>
      </c>
      <c r="C60" s="22" t="s">
        <v>122</v>
      </c>
      <c r="D60" s="25"/>
      <c r="E60" s="9">
        <f t="shared" si="2"/>
        <v>0</v>
      </c>
    </row>
    <row r="61" spans="1:5" ht="15.5" x14ac:dyDescent="0.35">
      <c r="A61" s="21">
        <v>1</v>
      </c>
      <c r="B61" s="21" t="s">
        <v>40</v>
      </c>
      <c r="C61" s="22" t="s">
        <v>123</v>
      </c>
      <c r="D61" s="25"/>
      <c r="E61" s="9">
        <f t="shared" si="2"/>
        <v>0</v>
      </c>
    </row>
    <row r="62" spans="1:5" ht="15.5" x14ac:dyDescent="0.35">
      <c r="A62" s="21">
        <v>1</v>
      </c>
      <c r="B62" s="21" t="s">
        <v>120</v>
      </c>
      <c r="C62" s="22" t="s">
        <v>124</v>
      </c>
      <c r="D62" s="25"/>
      <c r="E62" s="9">
        <f t="shared" si="2"/>
        <v>0</v>
      </c>
    </row>
    <row r="63" spans="1:5" ht="93" x14ac:dyDescent="0.35">
      <c r="A63" s="21">
        <v>1</v>
      </c>
      <c r="B63" s="21" t="s">
        <v>40</v>
      </c>
      <c r="C63" s="22" t="s">
        <v>125</v>
      </c>
      <c r="D63" s="25"/>
      <c r="E63" s="9">
        <f t="shared" si="2"/>
        <v>0</v>
      </c>
    </row>
    <row r="64" spans="1:5" ht="31" x14ac:dyDescent="0.35">
      <c r="A64" s="21">
        <v>1</v>
      </c>
      <c r="B64" s="21" t="s">
        <v>40</v>
      </c>
      <c r="C64" s="22" t="s">
        <v>126</v>
      </c>
      <c r="D64" s="25"/>
      <c r="E64" s="9">
        <f t="shared" si="2"/>
        <v>0</v>
      </c>
    </row>
    <row r="65" spans="1:5" ht="15.5" x14ac:dyDescent="0.35">
      <c r="A65" s="21">
        <v>1</v>
      </c>
      <c r="B65" s="21" t="s">
        <v>40</v>
      </c>
      <c r="C65" s="22" t="s">
        <v>127</v>
      </c>
      <c r="D65" s="25"/>
      <c r="E65" s="9">
        <f t="shared" si="2"/>
        <v>0</v>
      </c>
    </row>
    <row r="66" spans="1:5" ht="15.5" x14ac:dyDescent="0.35">
      <c r="A66" s="21">
        <v>2</v>
      </c>
      <c r="B66" s="21" t="s">
        <v>40</v>
      </c>
      <c r="C66" s="22" t="s">
        <v>128</v>
      </c>
      <c r="D66" s="25"/>
      <c r="E66" s="9">
        <f t="shared" si="2"/>
        <v>0</v>
      </c>
    </row>
    <row r="67" spans="1:5" ht="46.5" x14ac:dyDescent="0.35">
      <c r="A67" s="21">
        <v>2</v>
      </c>
      <c r="B67" s="21" t="s">
        <v>40</v>
      </c>
      <c r="C67" s="22" t="s">
        <v>129</v>
      </c>
      <c r="D67" s="25"/>
      <c r="E67" s="9">
        <f t="shared" si="2"/>
        <v>0</v>
      </c>
    </row>
    <row r="68" spans="1:5" ht="15.5" x14ac:dyDescent="0.35">
      <c r="A68" s="21">
        <v>1</v>
      </c>
      <c r="B68" s="21" t="s">
        <v>40</v>
      </c>
      <c r="C68" s="22" t="s">
        <v>130</v>
      </c>
      <c r="D68" s="25"/>
      <c r="E68" s="9">
        <f t="shared" si="2"/>
        <v>0</v>
      </c>
    </row>
    <row r="69" spans="1:5" ht="15.5" x14ac:dyDescent="0.35">
      <c r="A69" s="21">
        <v>1</v>
      </c>
      <c r="B69" s="21" t="s">
        <v>40</v>
      </c>
      <c r="C69" s="22" t="s">
        <v>131</v>
      </c>
      <c r="D69" s="25"/>
      <c r="E69" s="9">
        <f t="shared" si="2"/>
        <v>0</v>
      </c>
    </row>
    <row r="70" spans="1:5" ht="61.5" customHeight="1" x14ac:dyDescent="0.35">
      <c r="A70" s="21">
        <v>1</v>
      </c>
      <c r="B70" s="21" t="s">
        <v>40</v>
      </c>
      <c r="C70" s="22" t="s">
        <v>132</v>
      </c>
      <c r="D70" s="25"/>
      <c r="E70" s="9">
        <f t="shared" si="2"/>
        <v>0</v>
      </c>
    </row>
    <row r="71" spans="1:5" ht="15.5" x14ac:dyDescent="0.35">
      <c r="A71" s="21">
        <v>1</v>
      </c>
      <c r="B71" s="21" t="s">
        <v>40</v>
      </c>
      <c r="C71" s="22" t="s">
        <v>133</v>
      </c>
      <c r="D71" s="25"/>
      <c r="E71" s="9">
        <f t="shared" si="2"/>
        <v>0</v>
      </c>
    </row>
    <row r="72" spans="1:5" ht="15.5" x14ac:dyDescent="0.35">
      <c r="A72" s="21">
        <v>1</v>
      </c>
      <c r="B72" s="21" t="s">
        <v>40</v>
      </c>
      <c r="C72" s="26" t="s">
        <v>134</v>
      </c>
      <c r="D72" s="27"/>
      <c r="E72" s="9">
        <f t="shared" si="2"/>
        <v>0</v>
      </c>
    </row>
    <row r="73" spans="1:5" ht="39" x14ac:dyDescent="0.35">
      <c r="A73" s="21">
        <v>1</v>
      </c>
      <c r="B73" s="21" t="s">
        <v>40</v>
      </c>
      <c r="C73" s="28" t="s">
        <v>135</v>
      </c>
      <c r="D73" s="29"/>
      <c r="E73" s="9">
        <f t="shared" si="2"/>
        <v>0</v>
      </c>
    </row>
    <row r="74" spans="1:5" ht="15.5" x14ac:dyDescent="0.35">
      <c r="A74" s="386" t="s">
        <v>348</v>
      </c>
      <c r="B74" s="387"/>
      <c r="C74" s="388"/>
      <c r="D74" s="18"/>
      <c r="E74" s="19">
        <f>SUM(E55:E73)</f>
        <v>0</v>
      </c>
    </row>
    <row r="75" spans="1:5" ht="15.5" x14ac:dyDescent="0.35">
      <c r="A75" s="386" t="s">
        <v>349</v>
      </c>
      <c r="B75" s="387"/>
      <c r="C75" s="388"/>
      <c r="D75" s="18"/>
      <c r="E75" s="19">
        <f>E74/12</f>
        <v>0</v>
      </c>
    </row>
    <row r="76" spans="1:5" ht="15.5" x14ac:dyDescent="0.35">
      <c r="A76" s="386" t="s">
        <v>350</v>
      </c>
      <c r="B76" s="387"/>
      <c r="C76" s="388"/>
      <c r="D76" s="18"/>
      <c r="E76" s="19">
        <f>E75/14</f>
        <v>0</v>
      </c>
    </row>
    <row r="77" spans="1:5" x14ac:dyDescent="0.35">
      <c r="A77" s="391"/>
      <c r="B77" s="391"/>
      <c r="C77" s="391"/>
      <c r="D77" s="391"/>
      <c r="E77" s="391"/>
    </row>
    <row r="78" spans="1:5" x14ac:dyDescent="0.35"/>
    <row r="79" spans="1:5" ht="15" x14ac:dyDescent="0.35">
      <c r="A79" s="392" t="s">
        <v>136</v>
      </c>
      <c r="B79" s="393"/>
      <c r="C79" s="393"/>
      <c r="D79" s="393"/>
      <c r="E79" s="394"/>
    </row>
    <row r="80" spans="1:5" ht="15" x14ac:dyDescent="0.35">
      <c r="A80" s="30" t="s">
        <v>96</v>
      </c>
      <c r="B80" s="30" t="s">
        <v>40</v>
      </c>
      <c r="C80" s="30" t="s">
        <v>98</v>
      </c>
      <c r="D80" s="30" t="s">
        <v>99</v>
      </c>
      <c r="E80" s="30" t="s">
        <v>100</v>
      </c>
    </row>
    <row r="81" spans="1:5" ht="15.5" x14ac:dyDescent="0.35">
      <c r="A81" s="21">
        <v>1</v>
      </c>
      <c r="B81" s="21" t="s">
        <v>40</v>
      </c>
      <c r="C81" s="22" t="s">
        <v>137</v>
      </c>
      <c r="D81" s="25"/>
      <c r="E81" s="9">
        <f>A81*D81</f>
        <v>0</v>
      </c>
    </row>
    <row r="82" spans="1:5" ht="46.5" x14ac:dyDescent="0.35">
      <c r="A82" s="21">
        <v>1</v>
      </c>
      <c r="B82" s="21" t="s">
        <v>40</v>
      </c>
      <c r="C82" s="22" t="s">
        <v>138</v>
      </c>
      <c r="D82" s="25"/>
      <c r="E82" s="9">
        <f t="shared" ref="E82:E108" si="3">A82*D82</f>
        <v>0</v>
      </c>
    </row>
    <row r="83" spans="1:5" ht="31" x14ac:dyDescent="0.35">
      <c r="A83" s="21">
        <v>1</v>
      </c>
      <c r="B83" s="21" t="s">
        <v>40</v>
      </c>
      <c r="C83" s="22" t="s">
        <v>139</v>
      </c>
      <c r="D83" s="25"/>
      <c r="E83" s="9">
        <f t="shared" si="3"/>
        <v>0</v>
      </c>
    </row>
    <row r="84" spans="1:5" ht="108.5" x14ac:dyDescent="0.35">
      <c r="A84" s="21">
        <v>6</v>
      </c>
      <c r="B84" s="21" t="s">
        <v>40</v>
      </c>
      <c r="C84" s="22" t="s">
        <v>140</v>
      </c>
      <c r="D84" s="25"/>
      <c r="E84" s="9">
        <f t="shared" si="3"/>
        <v>0</v>
      </c>
    </row>
    <row r="85" spans="1:5" ht="31" x14ac:dyDescent="0.35">
      <c r="A85" s="21">
        <v>1</v>
      </c>
      <c r="B85" s="21" t="s">
        <v>40</v>
      </c>
      <c r="C85" s="22" t="s">
        <v>141</v>
      </c>
      <c r="D85" s="25"/>
      <c r="E85" s="9">
        <f t="shared" si="3"/>
        <v>0</v>
      </c>
    </row>
    <row r="86" spans="1:5" ht="31" x14ac:dyDescent="0.35">
      <c r="A86" s="14">
        <v>1</v>
      </c>
      <c r="B86" s="14" t="s">
        <v>40</v>
      </c>
      <c r="C86" s="15" t="s">
        <v>58</v>
      </c>
      <c r="D86" s="16"/>
      <c r="E86" s="17">
        <f t="shared" si="3"/>
        <v>0</v>
      </c>
    </row>
    <row r="87" spans="1:5" ht="77.5" x14ac:dyDescent="0.35">
      <c r="A87" s="14">
        <v>2</v>
      </c>
      <c r="B87" s="14" t="s">
        <v>40</v>
      </c>
      <c r="C87" s="15" t="s">
        <v>59</v>
      </c>
      <c r="D87" s="16"/>
      <c r="E87" s="17">
        <f t="shared" si="3"/>
        <v>0</v>
      </c>
    </row>
    <row r="88" spans="1:5" ht="77.5" x14ac:dyDescent="0.35">
      <c r="A88" s="14">
        <v>1</v>
      </c>
      <c r="B88" s="14" t="s">
        <v>40</v>
      </c>
      <c r="C88" s="15" t="s">
        <v>60</v>
      </c>
      <c r="D88" s="16"/>
      <c r="E88" s="17">
        <f t="shared" si="3"/>
        <v>0</v>
      </c>
    </row>
    <row r="89" spans="1:5" ht="77.5" x14ac:dyDescent="0.35">
      <c r="A89" s="14">
        <v>1</v>
      </c>
      <c r="B89" s="14" t="s">
        <v>40</v>
      </c>
      <c r="C89" s="15" t="s">
        <v>61</v>
      </c>
      <c r="D89" s="16"/>
      <c r="E89" s="17">
        <f t="shared" si="3"/>
        <v>0</v>
      </c>
    </row>
    <row r="90" spans="1:5" ht="46.5" x14ac:dyDescent="0.35">
      <c r="A90" s="14">
        <v>5</v>
      </c>
      <c r="B90" s="14" t="s">
        <v>40</v>
      </c>
      <c r="C90" s="15" t="s">
        <v>64</v>
      </c>
      <c r="D90" s="16"/>
      <c r="E90" s="17">
        <f t="shared" si="3"/>
        <v>0</v>
      </c>
    </row>
    <row r="91" spans="1:5" ht="15.5" x14ac:dyDescent="0.35">
      <c r="A91" s="14">
        <v>1</v>
      </c>
      <c r="B91" s="14" t="s">
        <v>40</v>
      </c>
      <c r="C91" s="15" t="s">
        <v>68</v>
      </c>
      <c r="D91" s="16"/>
      <c r="E91" s="17">
        <f t="shared" si="3"/>
        <v>0</v>
      </c>
    </row>
    <row r="92" spans="1:5" ht="46.5" x14ac:dyDescent="0.35">
      <c r="A92" s="14">
        <v>2</v>
      </c>
      <c r="B92" s="14" t="s">
        <v>40</v>
      </c>
      <c r="C92" s="15" t="s">
        <v>73</v>
      </c>
      <c r="D92" s="16"/>
      <c r="E92" s="17">
        <f t="shared" si="3"/>
        <v>0</v>
      </c>
    </row>
    <row r="93" spans="1:5" ht="15.5" x14ac:dyDescent="0.35">
      <c r="A93" s="14">
        <v>6</v>
      </c>
      <c r="B93" s="14" t="s">
        <v>40</v>
      </c>
      <c r="C93" s="15" t="s">
        <v>75</v>
      </c>
      <c r="D93" s="16"/>
      <c r="E93" s="17">
        <f t="shared" si="3"/>
        <v>0</v>
      </c>
    </row>
    <row r="94" spans="1:5" ht="15.5" x14ac:dyDescent="0.35">
      <c r="A94" s="14">
        <v>1</v>
      </c>
      <c r="B94" s="14" t="s">
        <v>40</v>
      </c>
      <c r="C94" s="15" t="s">
        <v>76</v>
      </c>
      <c r="D94" s="16"/>
      <c r="E94" s="17">
        <f t="shared" si="3"/>
        <v>0</v>
      </c>
    </row>
    <row r="95" spans="1:5" ht="15.5" x14ac:dyDescent="0.35">
      <c r="A95" s="14">
        <v>1</v>
      </c>
      <c r="B95" s="14" t="s">
        <v>40</v>
      </c>
      <c r="C95" s="15" t="s">
        <v>77</v>
      </c>
      <c r="D95" s="16"/>
      <c r="E95" s="17">
        <f t="shared" si="3"/>
        <v>0</v>
      </c>
    </row>
    <row r="96" spans="1:5" ht="31" x14ac:dyDescent="0.35">
      <c r="A96" s="14">
        <v>3</v>
      </c>
      <c r="B96" s="14" t="s">
        <v>40</v>
      </c>
      <c r="C96" s="15" t="s">
        <v>78</v>
      </c>
      <c r="D96" s="16"/>
      <c r="E96" s="17">
        <f t="shared" si="3"/>
        <v>0</v>
      </c>
    </row>
    <row r="97" spans="1:5" ht="170.5" x14ac:dyDescent="0.35">
      <c r="A97" s="14">
        <v>1</v>
      </c>
      <c r="B97" s="14" t="s">
        <v>40</v>
      </c>
      <c r="C97" s="15" t="s">
        <v>79</v>
      </c>
      <c r="D97" s="16"/>
      <c r="E97" s="17">
        <f t="shared" si="3"/>
        <v>0</v>
      </c>
    </row>
    <row r="98" spans="1:5" ht="62" x14ac:dyDescent="0.35">
      <c r="A98" s="14">
        <v>1</v>
      </c>
      <c r="B98" s="14" t="s">
        <v>40</v>
      </c>
      <c r="C98" s="15" t="s">
        <v>80</v>
      </c>
      <c r="D98" s="16"/>
      <c r="E98" s="17">
        <f t="shared" si="3"/>
        <v>0</v>
      </c>
    </row>
    <row r="99" spans="1:5" ht="62" x14ac:dyDescent="0.35">
      <c r="A99" s="14">
        <v>1</v>
      </c>
      <c r="B99" s="14" t="s">
        <v>40</v>
      </c>
      <c r="C99" s="15" t="s">
        <v>81</v>
      </c>
      <c r="D99" s="16"/>
      <c r="E99" s="17">
        <f t="shared" si="3"/>
        <v>0</v>
      </c>
    </row>
    <row r="100" spans="1:5" ht="46.5" x14ac:dyDescent="0.35">
      <c r="A100" s="14">
        <v>2</v>
      </c>
      <c r="B100" s="14" t="s">
        <v>40</v>
      </c>
      <c r="C100" s="15" t="s">
        <v>84</v>
      </c>
      <c r="D100" s="16"/>
      <c r="E100" s="17">
        <f t="shared" si="3"/>
        <v>0</v>
      </c>
    </row>
    <row r="101" spans="1:5" ht="46.5" x14ac:dyDescent="0.35">
      <c r="A101" s="14">
        <v>2</v>
      </c>
      <c r="B101" s="14" t="s">
        <v>40</v>
      </c>
      <c r="C101" s="15" t="s">
        <v>85</v>
      </c>
      <c r="D101" s="16"/>
      <c r="E101" s="17">
        <f t="shared" si="3"/>
        <v>0</v>
      </c>
    </row>
    <row r="102" spans="1:5" ht="46.5" x14ac:dyDescent="0.35">
      <c r="A102" s="14">
        <v>2</v>
      </c>
      <c r="B102" s="14" t="s">
        <v>40</v>
      </c>
      <c r="C102" s="15" t="s">
        <v>86</v>
      </c>
      <c r="D102" s="16"/>
      <c r="E102" s="17">
        <f t="shared" si="3"/>
        <v>0</v>
      </c>
    </row>
    <row r="103" spans="1:5" ht="15.5" x14ac:dyDescent="0.35">
      <c r="A103" s="14">
        <v>2</v>
      </c>
      <c r="B103" s="14" t="s">
        <v>40</v>
      </c>
      <c r="C103" s="15" t="s">
        <v>87</v>
      </c>
      <c r="D103" s="16"/>
      <c r="E103" s="17">
        <f t="shared" si="3"/>
        <v>0</v>
      </c>
    </row>
    <row r="104" spans="1:5" ht="15.5" x14ac:dyDescent="0.35">
      <c r="A104" s="14">
        <v>2</v>
      </c>
      <c r="B104" s="14" t="s">
        <v>40</v>
      </c>
      <c r="C104" s="15" t="s">
        <v>88</v>
      </c>
      <c r="D104" s="16"/>
      <c r="E104" s="17">
        <f t="shared" si="3"/>
        <v>0</v>
      </c>
    </row>
    <row r="105" spans="1:5" ht="15.5" x14ac:dyDescent="0.35">
      <c r="A105" s="14">
        <v>2</v>
      </c>
      <c r="B105" s="14" t="s">
        <v>40</v>
      </c>
      <c r="C105" s="15" t="s">
        <v>89</v>
      </c>
      <c r="D105" s="16"/>
      <c r="E105" s="17">
        <f t="shared" si="3"/>
        <v>0</v>
      </c>
    </row>
    <row r="106" spans="1:5" ht="15.5" x14ac:dyDescent="0.35">
      <c r="A106" s="14">
        <v>2</v>
      </c>
      <c r="B106" s="14" t="s">
        <v>40</v>
      </c>
      <c r="C106" s="15" t="s">
        <v>90</v>
      </c>
      <c r="D106" s="16"/>
      <c r="E106" s="17">
        <f t="shared" si="3"/>
        <v>0</v>
      </c>
    </row>
    <row r="107" spans="1:5" ht="15.5" x14ac:dyDescent="0.35">
      <c r="A107" s="14">
        <v>1</v>
      </c>
      <c r="B107" s="14" t="s">
        <v>40</v>
      </c>
      <c r="C107" s="15" t="s">
        <v>91</v>
      </c>
      <c r="D107" s="16"/>
      <c r="E107" s="17">
        <f t="shared" si="3"/>
        <v>0</v>
      </c>
    </row>
    <row r="108" spans="1:5" ht="32.5" customHeight="1" x14ac:dyDescent="0.35">
      <c r="A108" s="14">
        <v>1</v>
      </c>
      <c r="B108" s="14" t="s">
        <v>40</v>
      </c>
      <c r="C108" s="15" t="s">
        <v>92</v>
      </c>
      <c r="D108" s="16"/>
      <c r="E108" s="17">
        <f t="shared" si="3"/>
        <v>0</v>
      </c>
    </row>
    <row r="109" spans="1:5" ht="15.5" x14ac:dyDescent="0.35">
      <c r="A109" s="386" t="s">
        <v>353</v>
      </c>
      <c r="B109" s="387"/>
      <c r="C109" s="388"/>
      <c r="D109" s="18"/>
      <c r="E109" s="19">
        <f>SUM(E81:E108)</f>
        <v>0</v>
      </c>
    </row>
    <row r="110" spans="1:5" ht="15.5" x14ac:dyDescent="0.35">
      <c r="A110" s="386" t="s">
        <v>351</v>
      </c>
      <c r="B110" s="387"/>
      <c r="C110" s="388"/>
      <c r="D110" s="18"/>
      <c r="E110" s="19">
        <f>E109/12</f>
        <v>0</v>
      </c>
    </row>
    <row r="111" spans="1:5" ht="15.5" x14ac:dyDescent="0.35">
      <c r="A111" s="386" t="s">
        <v>352</v>
      </c>
      <c r="B111" s="387"/>
      <c r="C111" s="388"/>
      <c r="D111" s="18"/>
      <c r="E111" s="19">
        <f>E110/14</f>
        <v>0</v>
      </c>
    </row>
    <row r="112" spans="1:5" hidden="1" x14ac:dyDescent="0.35">
      <c r="A112" s="389" t="s">
        <v>145</v>
      </c>
      <c r="B112" s="389"/>
      <c r="C112" s="389"/>
      <c r="D112" s="389"/>
      <c r="E112" s="389"/>
    </row>
    <row r="113" spans="1:5" hidden="1" x14ac:dyDescent="0.35">
      <c r="A113" s="106"/>
      <c r="B113" s="106"/>
      <c r="C113" s="106"/>
      <c r="D113" s="106"/>
      <c r="E113" s="106"/>
    </row>
    <row r="114" spans="1:5" hidden="1" x14ac:dyDescent="0.35"/>
    <row r="115" spans="1:5" hidden="1" x14ac:dyDescent="0.35"/>
  </sheetData>
  <mergeCells count="22">
    <mergeCell ref="A2:E2"/>
    <mergeCell ref="A3:E3"/>
    <mergeCell ref="A29:C29"/>
    <mergeCell ref="A30:C30"/>
    <mergeCell ref="A32:E32"/>
    <mergeCell ref="A31:C31"/>
    <mergeCell ref="A110:C110"/>
    <mergeCell ref="A112:E112"/>
    <mergeCell ref="A33:E33"/>
    <mergeCell ref="A50:E50"/>
    <mergeCell ref="A53:E53"/>
    <mergeCell ref="A77:E77"/>
    <mergeCell ref="A79:E79"/>
    <mergeCell ref="A109:C109"/>
    <mergeCell ref="A111:C111"/>
    <mergeCell ref="A47:C47"/>
    <mergeCell ref="A48:C48"/>
    <mergeCell ref="A49:C49"/>
    <mergeCell ref="A74:C74"/>
    <mergeCell ref="A75:C75"/>
    <mergeCell ref="A76:C76"/>
    <mergeCell ref="A51:E51"/>
  </mergeCells>
  <pageMargins left="0.51181102362204722" right="0.51181102362204722" top="0.78740157480314965" bottom="0.78740157480314965"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M18"/>
  <sheetViews>
    <sheetView topLeftCell="A4" zoomScale="70" zoomScaleNormal="70" workbookViewId="0">
      <selection activeCell="K13" sqref="K13:M13"/>
    </sheetView>
  </sheetViews>
  <sheetFormatPr defaultColWidth="0" defaultRowHeight="14.5" zeroHeight="1" x14ac:dyDescent="0.35"/>
  <cols>
    <col min="1" max="1" width="9.1796875" customWidth="1"/>
    <col min="2" max="2" width="13.1796875" customWidth="1"/>
    <col min="3" max="3" width="27.7265625" customWidth="1"/>
    <col min="4" max="4" width="13.26953125" customWidth="1"/>
    <col min="5" max="5" width="23.26953125" customWidth="1"/>
    <col min="6" max="6" width="17.7265625" customWidth="1"/>
    <col min="7" max="7" width="19.1796875" customWidth="1"/>
    <col min="8" max="8" width="20.54296875" customWidth="1"/>
    <col min="9" max="9" width="20.81640625" customWidth="1"/>
    <col min="10" max="10" width="24.1796875" customWidth="1"/>
    <col min="11" max="13" width="9.1796875" customWidth="1"/>
    <col min="14" max="16384" width="9.1796875" hidden="1"/>
  </cols>
  <sheetData>
    <row r="1" spans="1:13" x14ac:dyDescent="0.35">
      <c r="A1" s="34"/>
      <c r="B1" s="416" t="s">
        <v>337</v>
      </c>
      <c r="C1" s="416"/>
      <c r="D1" s="416"/>
      <c r="E1" s="416"/>
      <c r="F1" s="416"/>
      <c r="G1" s="416"/>
      <c r="H1" s="416"/>
      <c r="I1" s="416"/>
      <c r="J1" s="416"/>
      <c r="K1" s="416"/>
      <c r="L1" s="416"/>
      <c r="M1" s="34"/>
    </row>
    <row r="2" spans="1:13" x14ac:dyDescent="0.35">
      <c r="A2" s="34"/>
      <c r="B2" s="34"/>
      <c r="C2" s="34"/>
      <c r="D2" s="34"/>
      <c r="E2" s="34"/>
      <c r="F2" s="34"/>
      <c r="G2" s="34"/>
      <c r="H2" s="34"/>
      <c r="I2" s="34"/>
      <c r="J2" s="34"/>
      <c r="K2" s="34"/>
      <c r="L2" s="34"/>
      <c r="M2" s="34"/>
    </row>
    <row r="3" spans="1:13" x14ac:dyDescent="0.35">
      <c r="A3" s="34"/>
      <c r="B3" s="416"/>
      <c r="C3" s="416"/>
      <c r="D3" s="416"/>
      <c r="E3" s="416"/>
      <c r="F3" s="416"/>
      <c r="G3" s="416"/>
      <c r="H3" s="416"/>
      <c r="I3" s="416"/>
      <c r="J3" s="416"/>
      <c r="K3" s="416"/>
      <c r="L3" s="416"/>
      <c r="M3" s="34"/>
    </row>
    <row r="4" spans="1:13" x14ac:dyDescent="0.35">
      <c r="A4" s="34"/>
      <c r="B4" s="34"/>
      <c r="C4" s="34"/>
      <c r="D4" s="34"/>
      <c r="E4" s="34"/>
      <c r="F4" s="34"/>
      <c r="G4" s="34"/>
      <c r="H4" s="34"/>
      <c r="I4" s="34"/>
      <c r="J4" s="34"/>
      <c r="K4" s="34"/>
      <c r="L4" s="34"/>
      <c r="M4" s="34"/>
    </row>
    <row r="5" spans="1:13" x14ac:dyDescent="0.35">
      <c r="A5" s="34"/>
      <c r="B5" s="417" t="s">
        <v>317</v>
      </c>
      <c r="C5" s="417"/>
      <c r="D5" s="417"/>
      <c r="E5" s="417"/>
      <c r="F5" s="417"/>
      <c r="G5" s="417"/>
      <c r="H5" s="417"/>
      <c r="I5" s="417"/>
      <c r="J5" s="417"/>
      <c r="K5" s="417"/>
      <c r="L5" s="417"/>
      <c r="M5" s="34"/>
    </row>
    <row r="6" spans="1:13" x14ac:dyDescent="0.35">
      <c r="A6" s="34"/>
      <c r="B6" s="417" t="s">
        <v>318</v>
      </c>
      <c r="C6" s="417"/>
      <c r="D6" s="417"/>
      <c r="E6" s="417"/>
      <c r="F6" s="417"/>
      <c r="G6" s="417"/>
      <c r="H6" s="417"/>
      <c r="I6" s="417"/>
      <c r="J6" s="417"/>
      <c r="K6" s="417"/>
      <c r="L6" s="417"/>
      <c r="M6" s="34"/>
    </row>
    <row r="7" spans="1:13" x14ac:dyDescent="0.35">
      <c r="A7" s="34"/>
      <c r="B7" s="404" t="s">
        <v>319</v>
      </c>
      <c r="C7" s="404"/>
      <c r="D7" s="404"/>
      <c r="E7" s="404"/>
      <c r="F7" s="404"/>
      <c r="G7" s="404"/>
      <c r="H7" s="404"/>
      <c r="I7" s="404"/>
      <c r="J7" s="404"/>
      <c r="K7" s="405" t="s">
        <v>195</v>
      </c>
      <c r="L7" s="406"/>
      <c r="M7" s="407"/>
    </row>
    <row r="8" spans="1:13" x14ac:dyDescent="0.35">
      <c r="A8" s="34"/>
      <c r="B8" s="41" t="s">
        <v>196</v>
      </c>
      <c r="C8" s="410" t="s">
        <v>336</v>
      </c>
      <c r="D8" s="411"/>
      <c r="E8" s="411"/>
      <c r="F8" s="411"/>
      <c r="G8" s="411"/>
      <c r="H8" s="411"/>
      <c r="I8" s="411"/>
      <c r="J8" s="411"/>
      <c r="K8" s="409"/>
      <c r="L8" s="409"/>
      <c r="M8" s="409"/>
    </row>
    <row r="9" spans="1:13" x14ac:dyDescent="0.35">
      <c r="A9" s="34"/>
      <c r="B9" s="96" t="s">
        <v>198</v>
      </c>
      <c r="C9" s="404" t="s">
        <v>320</v>
      </c>
      <c r="D9" s="404"/>
      <c r="E9" s="404"/>
      <c r="F9" s="404"/>
      <c r="G9" s="404"/>
      <c r="H9" s="404"/>
      <c r="I9" s="404"/>
      <c r="J9" s="405"/>
      <c r="K9" s="408"/>
      <c r="L9" s="408"/>
      <c r="M9" s="408"/>
    </row>
    <row r="10" spans="1:13" x14ac:dyDescent="0.35">
      <c r="A10" s="34"/>
      <c r="B10" s="410"/>
      <c r="C10" s="411"/>
      <c r="D10" s="411"/>
      <c r="E10" s="411"/>
      <c r="F10" s="411"/>
      <c r="G10" s="411"/>
      <c r="H10" s="411"/>
      <c r="I10" s="411"/>
      <c r="J10" s="411"/>
      <c r="K10" s="411"/>
      <c r="L10" s="411"/>
      <c r="M10" s="412"/>
    </row>
    <row r="11" spans="1:13" x14ac:dyDescent="0.35">
      <c r="A11" s="34"/>
      <c r="B11" s="405" t="s">
        <v>321</v>
      </c>
      <c r="C11" s="406"/>
      <c r="D11" s="406"/>
      <c r="E11" s="406"/>
      <c r="F11" s="406"/>
      <c r="G11" s="406"/>
      <c r="H11" s="406"/>
      <c r="I11" s="406"/>
      <c r="J11" s="406"/>
      <c r="K11" s="406"/>
      <c r="L11" s="406"/>
      <c r="M11" s="407"/>
    </row>
    <row r="12" spans="1:13" ht="71.25" customHeight="1" x14ac:dyDescent="0.35">
      <c r="A12" s="35"/>
      <c r="B12" s="97" t="s">
        <v>322</v>
      </c>
      <c r="C12" s="97" t="s">
        <v>323</v>
      </c>
      <c r="D12" s="97" t="s">
        <v>338</v>
      </c>
      <c r="E12" s="96" t="s">
        <v>3</v>
      </c>
      <c r="F12" s="97" t="s">
        <v>324</v>
      </c>
      <c r="G12" s="98" t="s">
        <v>325</v>
      </c>
      <c r="H12" s="97" t="s">
        <v>326</v>
      </c>
      <c r="I12" s="97" t="s">
        <v>327</v>
      </c>
      <c r="J12" s="97" t="s">
        <v>328</v>
      </c>
      <c r="K12" s="169" t="s">
        <v>329</v>
      </c>
      <c r="L12" s="169"/>
      <c r="M12" s="169"/>
    </row>
    <row r="13" spans="1:13" ht="93" customHeight="1" x14ac:dyDescent="0.35">
      <c r="A13" s="413" t="s">
        <v>330</v>
      </c>
      <c r="B13" s="40">
        <v>1</v>
      </c>
      <c r="C13" s="1" t="s">
        <v>7</v>
      </c>
      <c r="D13" s="7" t="s">
        <v>331</v>
      </c>
      <c r="E13" s="2" t="s">
        <v>9</v>
      </c>
      <c r="F13" s="21">
        <v>4</v>
      </c>
      <c r="G13" s="20">
        <v>8</v>
      </c>
      <c r="H13" s="95"/>
      <c r="I13" s="99"/>
      <c r="J13" s="100"/>
      <c r="K13" s="415"/>
      <c r="L13" s="415"/>
      <c r="M13" s="415"/>
    </row>
    <row r="14" spans="1:13" ht="102" customHeight="1" x14ac:dyDescent="0.35">
      <c r="A14" s="414"/>
      <c r="B14" s="40">
        <v>2</v>
      </c>
      <c r="C14" s="1" t="s">
        <v>7</v>
      </c>
      <c r="D14" s="7" t="s">
        <v>332</v>
      </c>
      <c r="E14" s="2" t="s">
        <v>9</v>
      </c>
      <c r="F14" s="7">
        <v>2</v>
      </c>
      <c r="G14" s="101">
        <v>4</v>
      </c>
      <c r="H14" s="102"/>
      <c r="I14" s="99"/>
      <c r="J14" s="100"/>
      <c r="K14" s="415"/>
      <c r="L14" s="415"/>
      <c r="M14" s="415"/>
    </row>
    <row r="15" spans="1:13" ht="102.75" customHeight="1" x14ac:dyDescent="0.35">
      <c r="A15" s="414"/>
      <c r="B15" s="40">
        <v>3</v>
      </c>
      <c r="C15" s="7" t="s">
        <v>333</v>
      </c>
      <c r="D15" s="7" t="s">
        <v>331</v>
      </c>
      <c r="E15" s="2" t="s">
        <v>9</v>
      </c>
      <c r="F15" s="7">
        <v>1</v>
      </c>
      <c r="G15" s="101">
        <v>2</v>
      </c>
      <c r="H15" s="102"/>
      <c r="I15" s="99"/>
      <c r="J15" s="100"/>
      <c r="K15" s="415"/>
      <c r="L15" s="415"/>
      <c r="M15" s="415"/>
    </row>
    <row r="16" spans="1:13" x14ac:dyDescent="0.35">
      <c r="A16" s="34"/>
      <c r="B16" s="404" t="s">
        <v>334</v>
      </c>
      <c r="C16" s="404"/>
      <c r="D16" s="404"/>
      <c r="E16" s="404"/>
      <c r="F16" s="404"/>
      <c r="G16" s="96"/>
      <c r="H16" s="96"/>
      <c r="I16" s="398">
        <f>SUM(J13:J15)</f>
        <v>0</v>
      </c>
      <c r="J16" s="399"/>
      <c r="K16" s="399"/>
      <c r="L16" s="399"/>
      <c r="M16" s="400"/>
    </row>
    <row r="17" spans="1:13" x14ac:dyDescent="0.35">
      <c r="A17" s="34"/>
      <c r="B17" s="404" t="s">
        <v>335</v>
      </c>
      <c r="C17" s="404"/>
      <c r="D17" s="404"/>
      <c r="E17" s="404"/>
      <c r="F17" s="404"/>
      <c r="G17" s="96"/>
      <c r="H17" s="96"/>
      <c r="I17" s="401">
        <f>I16*12</f>
        <v>0</v>
      </c>
      <c r="J17" s="402"/>
      <c r="K17" s="402"/>
      <c r="L17" s="402"/>
      <c r="M17" s="403"/>
    </row>
    <row r="18" spans="1:13" x14ac:dyDescent="0.35"/>
  </sheetData>
  <mergeCells count="21">
    <mergeCell ref="B1:L1"/>
    <mergeCell ref="B3:L3"/>
    <mergeCell ref="B5:L5"/>
    <mergeCell ref="B6:L6"/>
    <mergeCell ref="B7:J7"/>
    <mergeCell ref="A13:A15"/>
    <mergeCell ref="K13:M13"/>
    <mergeCell ref="K14:M14"/>
    <mergeCell ref="K15:M15"/>
    <mergeCell ref="C8:J8"/>
    <mergeCell ref="C9:J9"/>
    <mergeCell ref="I16:M16"/>
    <mergeCell ref="I17:M17"/>
    <mergeCell ref="B16:F16"/>
    <mergeCell ref="B17:F17"/>
    <mergeCell ref="K7:M7"/>
    <mergeCell ref="K9:M9"/>
    <mergeCell ref="K8:M8"/>
    <mergeCell ref="B10:M10"/>
    <mergeCell ref="B11:M11"/>
    <mergeCell ref="K12:M12"/>
  </mergeCells>
  <pageMargins left="0.51181102362204722" right="0.51181102362204722" top="0.78740157480314965" bottom="0.78740157480314965" header="0.31496062992125984" footer="0.31496062992125984"/>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3</vt:i4>
      </vt:variant>
    </vt:vector>
  </HeadingPairs>
  <TitlesOfParts>
    <vt:vector size="10" baseType="lpstr">
      <vt:lpstr>PROPOSTA</vt:lpstr>
      <vt:lpstr>Bombeiro Civil - Basico Diurno</vt:lpstr>
      <vt:lpstr>Bombeiro Civil - Basico Noturno</vt:lpstr>
      <vt:lpstr>Bombeiro Civil - Chefe</vt:lpstr>
      <vt:lpstr>UNIFORMES</vt:lpstr>
      <vt:lpstr>MATERIAIS</vt:lpstr>
      <vt:lpstr>RESUMO</vt:lpstr>
      <vt:lpstr>MATERIAIS!Area_de_impressao</vt:lpstr>
      <vt:lpstr>PROPOSTA!Area_de_impressao</vt:lpstr>
      <vt:lpstr>RESUMO!Area_de_impressao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55619</dc:creator>
  <cp:lastModifiedBy>Vinicius Mendes Machado</cp:lastModifiedBy>
  <cp:lastPrinted>2021-08-30T14:14:01Z</cp:lastPrinted>
  <dcterms:created xsi:type="dcterms:W3CDTF">2021-05-14T15:14:50Z</dcterms:created>
  <dcterms:modified xsi:type="dcterms:W3CDTF">2021-08-30T14:14:55Z</dcterms:modified>
</cp:coreProperties>
</file>